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8180" firstSheet="2" activeTab="4"/>
  </bookViews>
  <sheets>
    <sheet name="問題１" sheetId="1" r:id="rId1"/>
    <sheet name="問題１ (解答)" sheetId="2" r:id="rId2"/>
    <sheet name="問題2" sheetId="3" r:id="rId3"/>
    <sheet name="問題２（解答）" sheetId="4" r:id="rId4"/>
    <sheet name="問題３（解答）" sheetId="5" r:id="rId5"/>
    <sheet name="問題３　" sheetId="6" r:id="rId6"/>
    <sheet name="問題４" sheetId="7" r:id="rId7"/>
    <sheet name="問題４ (解答)" sheetId="8" r:id="rId8"/>
    <sheet name="Sheet2" sheetId="9" r:id="rId9"/>
    <sheet name="Sheet3" sheetId="10" r:id="rId10"/>
  </sheets>
  <calcPr calcId="144525"/>
</workbook>
</file>

<file path=xl/sharedStrings.xml><?xml version="1.0" encoding="utf-8"?>
<sst xmlns="http://schemas.openxmlformats.org/spreadsheetml/2006/main" count="78">
  <si>
    <t>問題１</t>
  </si>
  <si>
    <t>次の資料にもとづいて、答案用紙の各勘定を完成させなさい。
なお、製造間接費は実際配賦している。</t>
  </si>
  <si>
    <t>製造間接費</t>
  </si>
  <si>
    <t>【資料】</t>
  </si>
  <si>
    <t>（単位：円）</t>
  </si>
  <si>
    <t>月初有高</t>
  </si>
  <si>
    <t>当月仕入高</t>
  </si>
  <si>
    <t>月末有高</t>
  </si>
  <si>
    <t>間接材料費</t>
  </si>
  <si>
    <t>（　　　　　　　）</t>
  </si>
  <si>
    <t>仕掛品</t>
  </si>
  <si>
    <t>(1)</t>
  </si>
  <si>
    <t>棚卸資産</t>
  </si>
  <si>
    <t>間接労務費</t>
  </si>
  <si>
    <t>①素材（すべて直接材料費）</t>
  </si>
  <si>
    <t>間接経費</t>
  </si>
  <si>
    <t>②補助材料</t>
  </si>
  <si>
    <t>③仕掛品</t>
  </si>
  <si>
    <t xml:space="preserve">― </t>
  </si>
  <si>
    <t>④製品</t>
  </si>
  <si>
    <t>(２)</t>
  </si>
  <si>
    <t>賃金</t>
  </si>
  <si>
    <t>前月未払高</t>
  </si>
  <si>
    <t>当月支払高</t>
  </si>
  <si>
    <t>当月未払高</t>
  </si>
  <si>
    <t>当月完成高</t>
  </si>
  <si>
    <t>①直接工（すべて直接労務費）</t>
  </si>
  <si>
    <t>直接材料費</t>
  </si>
  <si>
    <t>②間接工</t>
  </si>
  <si>
    <t>直接労務費</t>
  </si>
  <si>
    <t>（３）</t>
  </si>
  <si>
    <t>工場事務職員の給料要支給額</t>
  </si>
  <si>
    <t>（４）</t>
  </si>
  <si>
    <t>消耗工具器具備品費</t>
  </si>
  <si>
    <t>（５）</t>
  </si>
  <si>
    <t>工場建物の減価償却費</t>
  </si>
  <si>
    <t>（６）</t>
  </si>
  <si>
    <t>本社役員給与</t>
  </si>
  <si>
    <t>製　　品</t>
  </si>
  <si>
    <t>（７）</t>
  </si>
  <si>
    <t>販売員給与手当</t>
  </si>
  <si>
    <t>売上原価</t>
  </si>
  <si>
    <t>（８）</t>
  </si>
  <si>
    <t>工場の固定資産税</t>
  </si>
  <si>
    <t>（９）</t>
  </si>
  <si>
    <t>工場機械の減価償却費</t>
  </si>
  <si>
    <t>（１０）</t>
  </si>
  <si>
    <t>本社建物の減価償却費</t>
  </si>
  <si>
    <t>（１１）</t>
  </si>
  <si>
    <t>その他販売費</t>
  </si>
  <si>
    <t>損　　益</t>
  </si>
  <si>
    <t>（１２）</t>
  </si>
  <si>
    <t>その他一般管理費</t>
  </si>
  <si>
    <t>売上高</t>
  </si>
  <si>
    <t>販売費</t>
  </si>
  <si>
    <t>一般管理費</t>
  </si>
  <si>
    <t>営業利益</t>
  </si>
  <si>
    <t>問題2</t>
  </si>
  <si>
    <t>工場事務員の給料 当月要支給額</t>
  </si>
  <si>
    <t>製造用機械油などの消耗品消費額</t>
  </si>
  <si>
    <t>販売員給料　当月要支給額</t>
  </si>
  <si>
    <t>工場の電力料・水道・ガス代</t>
  </si>
  <si>
    <t>広告宣伝費</t>
  </si>
  <si>
    <t>製造用機械油などの消耗品</t>
  </si>
  <si>
    <t>問題3</t>
  </si>
  <si>
    <t>工場の運搬工賃金 当月要支給額</t>
  </si>
  <si>
    <t>直接経費</t>
  </si>
  <si>
    <t>外注加工賃　※注</t>
  </si>
  <si>
    <t>重役室費</t>
  </si>
  <si>
    <t>工員用住宅など福利施設負担額</t>
  </si>
  <si>
    <t>（１３）</t>
  </si>
  <si>
    <t>本社役員給料</t>
  </si>
  <si>
    <t>※注　</t>
  </si>
  <si>
    <t>材料を無償支給してメッキ処理を行う。納入品はただちに消費している。</t>
  </si>
  <si>
    <t>問題4</t>
  </si>
  <si>
    <t>工場事務職員の旅費交通費</t>
  </si>
  <si>
    <t>新製品展示会の費用</t>
  </si>
  <si>
    <t>本社職員の給与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</si>
</sst>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43" formatCode="_ * #,##0.00_ ;_ * \-#,##0.00_ ;_ * &quot;-&quot;??_ ;_ @_ "/>
  </numFmts>
  <fonts count="6">
    <font>
      <sz val="12"/>
      <name val="ＭＳ Ｐゴシック"/>
      <charset val="134"/>
    </font>
    <font>
      <sz val="11"/>
      <color indexed="8"/>
      <name val="ＭＳ Ｐゴシック"/>
      <family val="2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.5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1">
      <alignment vertical="center"/>
    </xf>
    <xf numFmtId="178" fontId="0" fillId="0" borderId="0" applyFont="0" applyFill="0" applyBorder="0" applyAlignment="0" applyProtection="0">
      <alignment vertical="center"/>
    </xf>
    <xf numFmtId="38" fontId="0" fillId="0" borderId="1" applyFont="0" applyFill="0" applyBorder="0" applyAlignment="0" applyProtection="0">
      <alignment vertical="center"/>
    </xf>
  </cellStyleXfs>
  <cellXfs count="30">
    <xf numFmtId="0" fontId="1" fillId="0" borderId="1" xfId="5">
      <alignment vertical="center"/>
    </xf>
    <xf numFmtId="0" fontId="2" fillId="0" borderId="1" xfId="5" applyFont="1">
      <alignment vertical="center"/>
    </xf>
    <xf numFmtId="0" fontId="2" fillId="0" borderId="1" xfId="5" applyFont="1" applyAlignment="1">
      <alignment horizontal="left" vertical="center" wrapText="1"/>
    </xf>
    <xf numFmtId="0" fontId="2" fillId="0" borderId="1" xfId="5" applyFont="1" applyAlignment="1">
      <alignment horizontal="left" vertical="center"/>
    </xf>
    <xf numFmtId="0" fontId="3" fillId="0" borderId="2" xfId="5" applyFont="1" applyBorder="1" applyAlignment="1">
      <alignment horizontal="center" vertical="center"/>
    </xf>
    <xf numFmtId="0" fontId="4" fillId="0" borderId="1" xfId="5" applyFont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38" fontId="3" fillId="0" borderId="4" xfId="5" applyNumberFormat="1" applyFont="1" applyBorder="1" applyAlignment="1">
      <alignment horizontal="center" vertical="center"/>
    </xf>
    <xf numFmtId="49" fontId="2" fillId="0" borderId="1" xfId="5" applyNumberFormat="1" applyFont="1" applyAlignment="1">
      <alignment horizontal="right" vertical="center"/>
    </xf>
    <xf numFmtId="0" fontId="3" fillId="0" borderId="1" xfId="5" applyFont="1" applyAlignment="1">
      <alignment horizontal="center" vertical="center"/>
    </xf>
    <xf numFmtId="38" fontId="3" fillId="0" borderId="5" xfId="5" applyNumberFormat="1" applyFont="1" applyBorder="1" applyAlignment="1">
      <alignment horizontal="center" vertical="center"/>
    </xf>
    <xf numFmtId="0" fontId="2" fillId="0" borderId="1" xfId="5" applyFont="1" applyAlignment="1">
      <alignment horizontal="right" vertical="center"/>
    </xf>
    <xf numFmtId="38" fontId="5" fillId="0" borderId="1" xfId="7" applyFont="1">
      <alignment vertical="center"/>
    </xf>
    <xf numFmtId="0" fontId="3" fillId="0" borderId="1" xfId="5" applyFont="1">
      <alignment vertical="center"/>
    </xf>
    <xf numFmtId="38" fontId="3" fillId="0" borderId="6" xfId="5" applyNumberFormat="1" applyFont="1" applyBorder="1" applyAlignment="1">
      <alignment horizontal="center" vertical="center"/>
    </xf>
    <xf numFmtId="38" fontId="5" fillId="0" borderId="1" xfId="7" applyFont="1" applyAlignment="1">
      <alignment horizontal="center" vertical="center"/>
    </xf>
    <xf numFmtId="0" fontId="2" fillId="0" borderId="1" xfId="5" applyFont="1" applyAlignment="1">
      <alignment vertical="top"/>
    </xf>
    <xf numFmtId="38" fontId="5" fillId="0" borderId="1" xfId="7" applyFont="1" applyAlignment="1">
      <alignment vertical="top"/>
    </xf>
    <xf numFmtId="38" fontId="4" fillId="0" borderId="1" xfId="7" applyFont="1" applyAlignment="1">
      <alignment horizontal="center" vertical="center"/>
    </xf>
    <xf numFmtId="38" fontId="3" fillId="0" borderId="1" xfId="7" applyFont="1" applyAlignment="1">
      <alignment horizontal="center" vertical="center"/>
    </xf>
    <xf numFmtId="38" fontId="1" fillId="0" borderId="1" xfId="7" applyFont="1">
      <alignment vertical="center"/>
    </xf>
    <xf numFmtId="0" fontId="1" fillId="0" borderId="1" xfId="5" applyAlignment="1">
      <alignment horizontal="right" vertical="center"/>
    </xf>
    <xf numFmtId="38" fontId="3" fillId="0" borderId="3" xfId="5" applyNumberFormat="1" applyFont="1" applyBorder="1" applyAlignment="1">
      <alignment horizontal="center" vertical="center"/>
    </xf>
    <xf numFmtId="38" fontId="3" fillId="0" borderId="1" xfId="5" applyNumberFormat="1" applyFont="1" applyBorder="1" applyAlignment="1">
      <alignment horizontal="center" vertical="center"/>
    </xf>
    <xf numFmtId="38" fontId="3" fillId="0" borderId="3" xfId="7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38" fontId="3" fillId="0" borderId="7" xfId="5" applyNumberFormat="1" applyFont="1" applyBorder="1" applyAlignment="1">
      <alignment horizontal="center" vertical="center"/>
    </xf>
  </cellXfs>
  <cellStyles count="8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Times New Roman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Times New Roman" script="Hebr"/>
        <a:font typeface="ＭＳ Ｐゴシック" script="Jpan"/>
        <a:font typeface="MoolBoran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Times New Roman" script="Viet"/>
        <a:font typeface="Microsoft Yi Baiti" script="Yiii"/>
      </a:majorFont>
      <a:minorFont>
        <a:latin typeface="Calibri"/>
        <a:ea typeface=""/>
        <a:cs typeface=""/>
        <a:font typeface="Arial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Arial" script="Hebr"/>
        <a:font typeface="ＭＳ Ｐゴシック" script="Jpan"/>
        <a:font typeface="DaunPenh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Arial" script="Viet"/>
        <a:font typeface="Microsoft Yi Baiti" script="Yii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workbookViewId="0">
      <selection activeCell="A2" sqref="A2"/>
    </sheetView>
  </sheetViews>
  <sheetFormatPr defaultColWidth="9" defaultRowHeight="14.25"/>
  <cols>
    <col min="1" max="1" width="7.25" customWidth="1"/>
    <col min="2" max="2" width="27.625" customWidth="1"/>
    <col min="3" max="5" width="11" customWidth="1"/>
    <col min="6" max="6" width="7.75" customWidth="1"/>
    <col min="7" max="7" width="11" customWidth="1"/>
    <col min="8" max="8" width="18" customWidth="1"/>
    <col min="9" max="9" width="11" customWidth="1"/>
    <col min="10" max="10" width="18" customWidth="1"/>
  </cols>
  <sheetData>
    <row r="1" ht="32.25" customHeight="1" spans="1:5">
      <c r="A1" s="1" t="s">
        <v>0</v>
      </c>
      <c r="B1" s="2" t="s">
        <v>1</v>
      </c>
      <c r="C1" s="3"/>
      <c r="D1" s="3"/>
      <c r="E1" s="3"/>
    </row>
    <row r="2" spans="1:10">
      <c r="A2" s="1"/>
      <c r="B2" s="1"/>
      <c r="C2" s="1"/>
      <c r="D2" s="1"/>
      <c r="E2" s="1"/>
      <c r="G2" s="4" t="s">
        <v>2</v>
      </c>
      <c r="H2" s="4"/>
      <c r="I2" s="4"/>
      <c r="J2" s="4"/>
    </row>
    <row r="3" ht="21" customHeight="1" spans="1:10">
      <c r="A3" s="1" t="s">
        <v>3</v>
      </c>
      <c r="B3" s="1" t="s">
        <v>4</v>
      </c>
      <c r="C3" s="5" t="s">
        <v>5</v>
      </c>
      <c r="D3" s="5" t="s">
        <v>6</v>
      </c>
      <c r="E3" s="5" t="s">
        <v>7</v>
      </c>
      <c r="G3" s="6" t="s">
        <v>8</v>
      </c>
      <c r="H3" s="26" t="s">
        <v>9</v>
      </c>
      <c r="I3" s="6" t="s">
        <v>10</v>
      </c>
      <c r="J3" s="6" t="s">
        <v>9</v>
      </c>
    </row>
    <row r="4" ht="21" customHeight="1" spans="1:10">
      <c r="A4" s="8" t="s">
        <v>11</v>
      </c>
      <c r="B4" s="1" t="s">
        <v>12</v>
      </c>
      <c r="C4" s="1"/>
      <c r="D4" s="1"/>
      <c r="E4" s="1"/>
      <c r="G4" s="9" t="s">
        <v>13</v>
      </c>
      <c r="H4" s="27" t="s">
        <v>9</v>
      </c>
      <c r="I4" s="13"/>
      <c r="J4" s="13"/>
    </row>
    <row r="5" ht="21" customHeight="1" spans="1:10">
      <c r="A5" s="11"/>
      <c r="B5" s="1" t="s">
        <v>14</v>
      </c>
      <c r="C5" s="12">
        <v>97000</v>
      </c>
      <c r="D5" s="12">
        <v>860000</v>
      </c>
      <c r="E5" s="12">
        <v>123000</v>
      </c>
      <c r="G5" s="9" t="s">
        <v>15</v>
      </c>
      <c r="H5" s="27" t="s">
        <v>9</v>
      </c>
      <c r="I5" s="13"/>
      <c r="J5" s="13"/>
    </row>
    <row r="6" ht="21" customHeight="1" spans="1:10">
      <c r="A6" s="11"/>
      <c r="B6" s="1" t="s">
        <v>16</v>
      </c>
      <c r="C6" s="12">
        <v>25000</v>
      </c>
      <c r="D6" s="12">
        <v>99000</v>
      </c>
      <c r="E6" s="12">
        <v>12000</v>
      </c>
      <c r="G6" s="13"/>
      <c r="H6" s="28" t="s">
        <v>9</v>
      </c>
      <c r="I6" s="13"/>
      <c r="J6" s="28" t="s">
        <v>9</v>
      </c>
    </row>
    <row r="7" ht="21" customHeight="1" spans="1:10">
      <c r="A7" s="11"/>
      <c r="B7" s="1" t="s">
        <v>17</v>
      </c>
      <c r="C7" s="12">
        <v>521000</v>
      </c>
      <c r="D7" s="15" t="s">
        <v>18</v>
      </c>
      <c r="E7" s="12">
        <v>390000</v>
      </c>
      <c r="G7" s="13"/>
      <c r="H7" s="13"/>
      <c r="I7" s="13"/>
      <c r="J7" s="13"/>
    </row>
    <row r="8" ht="21" customHeight="1" spans="1:10">
      <c r="A8" s="11"/>
      <c r="B8" s="16" t="s">
        <v>19</v>
      </c>
      <c r="C8" s="17">
        <v>250000</v>
      </c>
      <c r="D8" s="15" t="s">
        <v>18</v>
      </c>
      <c r="E8" s="17">
        <v>261000</v>
      </c>
      <c r="G8" s="4" t="s">
        <v>10</v>
      </c>
      <c r="H8" s="4"/>
      <c r="I8" s="4"/>
      <c r="J8" s="4"/>
    </row>
    <row r="9" ht="21" customHeight="1" spans="1:10">
      <c r="A9" s="8" t="s">
        <v>20</v>
      </c>
      <c r="B9" s="1" t="s">
        <v>21</v>
      </c>
      <c r="C9" s="18" t="s">
        <v>22</v>
      </c>
      <c r="D9" s="18" t="s">
        <v>23</v>
      </c>
      <c r="E9" s="18" t="s">
        <v>24</v>
      </c>
      <c r="G9" s="19" t="s">
        <v>5</v>
      </c>
      <c r="H9" s="27" t="s">
        <v>9</v>
      </c>
      <c r="I9" s="9" t="s">
        <v>25</v>
      </c>
      <c r="J9" s="6" t="s">
        <v>9</v>
      </c>
    </row>
    <row r="10" ht="21" customHeight="1" spans="1:10">
      <c r="A10" s="11"/>
      <c r="B10" s="1" t="s">
        <v>26</v>
      </c>
      <c r="C10" s="12">
        <v>110000</v>
      </c>
      <c r="D10" s="12">
        <v>570000</v>
      </c>
      <c r="E10" s="12">
        <v>91000</v>
      </c>
      <c r="G10" s="9" t="s">
        <v>27</v>
      </c>
      <c r="H10" s="27" t="s">
        <v>9</v>
      </c>
      <c r="I10" s="9" t="s">
        <v>7</v>
      </c>
      <c r="J10" s="25" t="s">
        <v>9</v>
      </c>
    </row>
    <row r="11" ht="21" customHeight="1" spans="1:10">
      <c r="A11" s="11"/>
      <c r="B11" s="16" t="s">
        <v>28</v>
      </c>
      <c r="C11" s="17">
        <v>21000</v>
      </c>
      <c r="D11" s="17">
        <v>140000</v>
      </c>
      <c r="E11" s="17">
        <v>19000</v>
      </c>
      <c r="G11" s="9" t="s">
        <v>29</v>
      </c>
      <c r="H11" s="27" t="s">
        <v>9</v>
      </c>
      <c r="I11" s="9"/>
      <c r="J11" s="9"/>
    </row>
    <row r="12" ht="21" customHeight="1" spans="1:10">
      <c r="A12" s="8" t="s">
        <v>30</v>
      </c>
      <c r="B12" s="1" t="s">
        <v>31</v>
      </c>
      <c r="C12" s="12">
        <v>190000</v>
      </c>
      <c r="D12" s="12"/>
      <c r="E12" s="12"/>
      <c r="G12" s="9" t="s">
        <v>2</v>
      </c>
      <c r="H12" s="27" t="s">
        <v>9</v>
      </c>
      <c r="I12" s="9"/>
      <c r="J12" s="9"/>
    </row>
    <row r="13" ht="21" customHeight="1" spans="1:10">
      <c r="A13" s="8" t="s">
        <v>32</v>
      </c>
      <c r="B13" s="1" t="s">
        <v>33</v>
      </c>
      <c r="C13" s="12">
        <v>100000</v>
      </c>
      <c r="D13" s="12"/>
      <c r="E13" s="12"/>
      <c r="G13" s="9"/>
      <c r="H13" s="28" t="s">
        <v>9</v>
      </c>
      <c r="I13" s="9"/>
      <c r="J13" s="28" t="s">
        <v>9</v>
      </c>
    </row>
    <row r="14" ht="21" customHeight="1" spans="1:10">
      <c r="A14" s="8" t="s">
        <v>34</v>
      </c>
      <c r="B14" s="1" t="s">
        <v>35</v>
      </c>
      <c r="C14" s="12">
        <v>350000</v>
      </c>
      <c r="D14" s="12"/>
      <c r="E14" s="12"/>
      <c r="G14" s="9"/>
      <c r="H14" s="9"/>
      <c r="I14" s="9"/>
      <c r="J14" s="9"/>
    </row>
    <row r="15" ht="21" customHeight="1" spans="1:10">
      <c r="A15" s="8" t="s">
        <v>36</v>
      </c>
      <c r="B15" s="1" t="s">
        <v>37</v>
      </c>
      <c r="C15" s="12">
        <v>750000</v>
      </c>
      <c r="D15" s="12"/>
      <c r="E15" s="12"/>
      <c r="G15" s="4" t="s">
        <v>38</v>
      </c>
      <c r="H15" s="4"/>
      <c r="I15" s="4"/>
      <c r="J15" s="4"/>
    </row>
    <row r="16" ht="21" customHeight="1" spans="1:10">
      <c r="A16" s="8" t="s">
        <v>39</v>
      </c>
      <c r="B16" s="1" t="s">
        <v>40</v>
      </c>
      <c r="C16" s="12">
        <v>400000</v>
      </c>
      <c r="D16" s="12"/>
      <c r="E16" s="12"/>
      <c r="G16" s="19" t="s">
        <v>5</v>
      </c>
      <c r="H16" s="27" t="s">
        <v>9</v>
      </c>
      <c r="I16" s="9" t="s">
        <v>41</v>
      </c>
      <c r="J16" s="6" t="s">
        <v>9</v>
      </c>
    </row>
    <row r="17" ht="21" customHeight="1" spans="1:10">
      <c r="A17" s="8" t="s">
        <v>42</v>
      </c>
      <c r="B17" s="1" t="s">
        <v>43</v>
      </c>
      <c r="C17" s="12">
        <v>40000</v>
      </c>
      <c r="D17" s="12"/>
      <c r="E17" s="12"/>
      <c r="G17" s="9" t="s">
        <v>25</v>
      </c>
      <c r="H17" s="27" t="s">
        <v>9</v>
      </c>
      <c r="I17" s="9" t="s">
        <v>7</v>
      </c>
      <c r="J17" s="25" t="s">
        <v>9</v>
      </c>
    </row>
    <row r="18" ht="21" customHeight="1" spans="1:10">
      <c r="A18" s="8" t="s">
        <v>44</v>
      </c>
      <c r="B18" s="1" t="s">
        <v>45</v>
      </c>
      <c r="C18" s="12">
        <v>90000</v>
      </c>
      <c r="D18" s="12"/>
      <c r="E18" s="12"/>
      <c r="G18" s="9"/>
      <c r="H18" s="28" t="s">
        <v>9</v>
      </c>
      <c r="I18" s="9"/>
      <c r="J18" s="28" t="s">
        <v>9</v>
      </c>
    </row>
    <row r="19" ht="21" customHeight="1" spans="1:10">
      <c r="A19" s="8" t="s">
        <v>46</v>
      </c>
      <c r="B19" s="1" t="s">
        <v>47</v>
      </c>
      <c r="C19" s="12">
        <v>300000</v>
      </c>
      <c r="D19" s="12"/>
      <c r="E19" s="12"/>
      <c r="G19" s="9"/>
      <c r="H19" s="9"/>
      <c r="I19" s="9"/>
      <c r="J19" s="9"/>
    </row>
    <row r="20" ht="21" customHeight="1" spans="1:10">
      <c r="A20" s="8" t="s">
        <v>48</v>
      </c>
      <c r="B20" s="1" t="s">
        <v>49</v>
      </c>
      <c r="C20" s="12">
        <v>10000</v>
      </c>
      <c r="D20" s="12"/>
      <c r="E20" s="12"/>
      <c r="G20" s="4" t="s">
        <v>50</v>
      </c>
      <c r="H20" s="4"/>
      <c r="I20" s="4"/>
      <c r="J20" s="4"/>
    </row>
    <row r="21" ht="21" customHeight="1" spans="1:10">
      <c r="A21" s="8" t="s">
        <v>51</v>
      </c>
      <c r="B21" s="1" t="s">
        <v>52</v>
      </c>
      <c r="C21" s="12">
        <v>9000</v>
      </c>
      <c r="D21" s="12"/>
      <c r="E21" s="12"/>
      <c r="G21" s="19" t="s">
        <v>41</v>
      </c>
      <c r="H21" s="27" t="s">
        <v>9</v>
      </c>
      <c r="I21" s="9" t="s">
        <v>53</v>
      </c>
      <c r="J21" s="24">
        <v>4500000</v>
      </c>
    </row>
    <row r="22" ht="21" customHeight="1" spans="1:10">
      <c r="A22" s="21"/>
      <c r="C22" s="20"/>
      <c r="D22" s="20"/>
      <c r="E22" s="20"/>
      <c r="G22" s="9" t="s">
        <v>54</v>
      </c>
      <c r="H22" s="27" t="s">
        <v>9</v>
      </c>
      <c r="I22" s="9"/>
      <c r="J22" s="25"/>
    </row>
    <row r="23" ht="21" customHeight="1" spans="3:10">
      <c r="C23" s="20"/>
      <c r="D23" s="20"/>
      <c r="E23" s="20"/>
      <c r="G23" s="9" t="s">
        <v>55</v>
      </c>
      <c r="H23" s="27" t="s">
        <v>9</v>
      </c>
      <c r="I23" s="9"/>
      <c r="J23" s="9"/>
    </row>
    <row r="24" ht="21" customHeight="1" spans="7:10">
      <c r="G24" s="9" t="s">
        <v>56</v>
      </c>
      <c r="H24" s="27" t="s">
        <v>9</v>
      </c>
      <c r="I24" s="9"/>
      <c r="J24" s="9"/>
    </row>
    <row r="25" ht="21" customHeight="1" spans="7:10">
      <c r="G25" s="13"/>
      <c r="H25" s="28" t="s">
        <v>9</v>
      </c>
      <c r="I25" s="13"/>
      <c r="J25" s="28" t="s">
        <v>9</v>
      </c>
    </row>
  </sheetData>
  <mergeCells count="5">
    <mergeCell ref="B1:E1"/>
    <mergeCell ref="G2:J2"/>
    <mergeCell ref="G8:J8"/>
    <mergeCell ref="G15:J15"/>
    <mergeCell ref="G20:J20"/>
  </mergeCells>
  <pageMargins left="0.314583333333333" right="0.314583333333333" top="0.747916666666667" bottom="0.747916666666667" header="0.314583333333333" footer="0.31458333333333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2" sqref="A2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topLeftCell="B7" workbookViewId="0">
      <selection activeCell="B12" sqref="B12:C12"/>
    </sheetView>
  </sheetViews>
  <sheetFormatPr defaultColWidth="9" defaultRowHeight="14.25"/>
  <cols>
    <col min="1" max="1" width="7.25" customWidth="1"/>
    <col min="2" max="2" width="27.625" customWidth="1"/>
    <col min="3" max="5" width="11" customWidth="1"/>
    <col min="6" max="6" width="7.75" customWidth="1"/>
    <col min="7" max="7" width="11" customWidth="1"/>
    <col min="8" max="8" width="18" customWidth="1"/>
    <col min="9" max="9" width="11" customWidth="1"/>
    <col min="10" max="10" width="18" customWidth="1"/>
  </cols>
  <sheetData>
    <row r="1" ht="32.25" customHeight="1" spans="1:5">
      <c r="A1" s="1" t="s">
        <v>0</v>
      </c>
      <c r="B1" s="2" t="s">
        <v>1</v>
      </c>
      <c r="C1" s="3"/>
      <c r="D1" s="3"/>
      <c r="E1" s="3"/>
    </row>
    <row r="2" spans="1:10">
      <c r="A2" s="1"/>
      <c r="B2" s="1"/>
      <c r="C2" s="1"/>
      <c r="D2" s="1"/>
      <c r="E2" s="1"/>
      <c r="G2" s="4" t="s">
        <v>2</v>
      </c>
      <c r="H2" s="4"/>
      <c r="I2" s="4"/>
      <c r="J2" s="4"/>
    </row>
    <row r="3" ht="21" customHeight="1" spans="1:10">
      <c r="A3" s="1" t="s">
        <v>3</v>
      </c>
      <c r="B3" s="1" t="s">
        <v>4</v>
      </c>
      <c r="C3" s="5" t="s">
        <v>5</v>
      </c>
      <c r="D3" s="5" t="s">
        <v>6</v>
      </c>
      <c r="E3" s="5" t="s">
        <v>7</v>
      </c>
      <c r="G3" s="6" t="s">
        <v>8</v>
      </c>
      <c r="H3" s="7">
        <f>C6+D6-E6+C13</f>
        <v>212000</v>
      </c>
      <c r="I3" s="6" t="s">
        <v>10</v>
      </c>
      <c r="J3" s="22">
        <f>J6</f>
        <v>1020000</v>
      </c>
    </row>
    <row r="4" ht="21" customHeight="1" spans="1:10">
      <c r="A4" s="8" t="s">
        <v>11</v>
      </c>
      <c r="B4" s="1" t="s">
        <v>12</v>
      </c>
      <c r="C4" s="1"/>
      <c r="D4" s="1"/>
      <c r="E4" s="1"/>
      <c r="G4" s="9" t="s">
        <v>13</v>
      </c>
      <c r="H4" s="10">
        <f>D11+E11-C11+C12</f>
        <v>328000</v>
      </c>
      <c r="I4" s="13"/>
      <c r="J4" s="13"/>
    </row>
    <row r="5" ht="21" customHeight="1" spans="1:10">
      <c r="A5" s="11"/>
      <c r="B5" s="1" t="s">
        <v>14</v>
      </c>
      <c r="C5" s="12">
        <v>97000</v>
      </c>
      <c r="D5" s="12">
        <v>860000</v>
      </c>
      <c r="E5" s="12">
        <v>123000</v>
      </c>
      <c r="G5" s="9" t="s">
        <v>15</v>
      </c>
      <c r="H5" s="10">
        <f>C14+C17+C18</f>
        <v>480000</v>
      </c>
      <c r="I5" s="13"/>
      <c r="J5" s="13"/>
    </row>
    <row r="6" ht="21" customHeight="1" spans="1:10">
      <c r="A6" s="11"/>
      <c r="B6" s="1" t="s">
        <v>16</v>
      </c>
      <c r="C6" s="12">
        <v>25000</v>
      </c>
      <c r="D6" s="12">
        <v>99000</v>
      </c>
      <c r="E6" s="12">
        <v>12000</v>
      </c>
      <c r="G6" s="13"/>
      <c r="H6" s="14">
        <f>SUM(H3:H5)</f>
        <v>1020000</v>
      </c>
      <c r="I6" s="13"/>
      <c r="J6" s="29">
        <f>H6</f>
        <v>1020000</v>
      </c>
    </row>
    <row r="7" ht="21" customHeight="1" spans="1:10">
      <c r="A7" s="11"/>
      <c r="B7" s="1" t="s">
        <v>17</v>
      </c>
      <c r="C7" s="12">
        <v>521000</v>
      </c>
      <c r="D7" s="15" t="s">
        <v>18</v>
      </c>
      <c r="E7" s="12">
        <v>390000</v>
      </c>
      <c r="G7" s="13"/>
      <c r="H7" s="13"/>
      <c r="I7" s="13"/>
      <c r="J7" s="13"/>
    </row>
    <row r="8" ht="21" customHeight="1" spans="1:10">
      <c r="A8" s="11"/>
      <c r="B8" s="16" t="s">
        <v>19</v>
      </c>
      <c r="C8" s="17">
        <v>250000</v>
      </c>
      <c r="D8" s="15" t="s">
        <v>18</v>
      </c>
      <c r="E8" s="17">
        <v>261000</v>
      </c>
      <c r="G8" s="4" t="s">
        <v>10</v>
      </c>
      <c r="H8" s="4"/>
      <c r="I8" s="4"/>
      <c r="J8" s="4"/>
    </row>
    <row r="9" ht="21" customHeight="1" spans="1:10">
      <c r="A9" s="8" t="s">
        <v>20</v>
      </c>
      <c r="B9" s="1" t="s">
        <v>21</v>
      </c>
      <c r="C9" s="18" t="s">
        <v>22</v>
      </c>
      <c r="D9" s="18" t="s">
        <v>23</v>
      </c>
      <c r="E9" s="18" t="s">
        <v>24</v>
      </c>
      <c r="G9" s="19" t="s">
        <v>5</v>
      </c>
      <c r="H9" s="10">
        <f>C7</f>
        <v>521000</v>
      </c>
      <c r="I9" s="9" t="s">
        <v>25</v>
      </c>
      <c r="J9" s="22">
        <f>J13-J10</f>
        <v>2536000</v>
      </c>
    </row>
    <row r="10" ht="21" customHeight="1" spans="1:10">
      <c r="A10" s="11"/>
      <c r="B10" s="1" t="s">
        <v>26</v>
      </c>
      <c r="C10" s="12">
        <v>110000</v>
      </c>
      <c r="D10" s="12">
        <v>570000</v>
      </c>
      <c r="E10" s="12">
        <v>91000</v>
      </c>
      <c r="G10" s="9" t="s">
        <v>27</v>
      </c>
      <c r="H10" s="10">
        <f>C5+D5-E5</f>
        <v>834000</v>
      </c>
      <c r="I10" s="9" t="s">
        <v>7</v>
      </c>
      <c r="J10" s="23">
        <f>E7</f>
        <v>390000</v>
      </c>
    </row>
    <row r="11" ht="21" customHeight="1" spans="1:10">
      <c r="A11" s="11"/>
      <c r="B11" s="16" t="s">
        <v>28</v>
      </c>
      <c r="C11" s="17">
        <v>21000</v>
      </c>
      <c r="D11" s="17">
        <v>140000</v>
      </c>
      <c r="E11" s="17">
        <v>19000</v>
      </c>
      <c r="G11" s="9" t="s">
        <v>29</v>
      </c>
      <c r="H11" s="10">
        <f>D10+E10-C10</f>
        <v>551000</v>
      </c>
      <c r="I11" s="9"/>
      <c r="J11" s="9"/>
    </row>
    <row r="12" ht="21" customHeight="1" spans="1:10">
      <c r="A12" s="8" t="s">
        <v>30</v>
      </c>
      <c r="B12" s="1" t="s">
        <v>31</v>
      </c>
      <c r="C12" s="12">
        <v>190000</v>
      </c>
      <c r="D12" s="12"/>
      <c r="E12" s="12"/>
      <c r="G12" s="9" t="s">
        <v>2</v>
      </c>
      <c r="H12" s="10">
        <f>J3</f>
        <v>1020000</v>
      </c>
      <c r="I12" s="9"/>
      <c r="J12" s="9"/>
    </row>
    <row r="13" ht="21" customHeight="1" spans="1:10">
      <c r="A13" s="8" t="s">
        <v>32</v>
      </c>
      <c r="B13" s="1" t="s">
        <v>33</v>
      </c>
      <c r="C13" s="12">
        <v>100000</v>
      </c>
      <c r="D13" s="12"/>
      <c r="E13" s="12"/>
      <c r="G13" s="9"/>
      <c r="H13" s="14">
        <f>SUM(H9:H12)</f>
        <v>2926000</v>
      </c>
      <c r="I13" s="9"/>
      <c r="J13" s="29">
        <f>H13</f>
        <v>2926000</v>
      </c>
    </row>
    <row r="14" ht="21" customHeight="1" spans="1:10">
      <c r="A14" s="8" t="s">
        <v>34</v>
      </c>
      <c r="B14" s="1" t="s">
        <v>35</v>
      </c>
      <c r="C14" s="12">
        <v>350000</v>
      </c>
      <c r="D14" s="12"/>
      <c r="E14" s="12"/>
      <c r="G14" s="9"/>
      <c r="H14" s="9"/>
      <c r="I14" s="9"/>
      <c r="J14" s="9"/>
    </row>
    <row r="15" ht="21" customHeight="1" spans="1:10">
      <c r="A15" s="8" t="s">
        <v>36</v>
      </c>
      <c r="B15" s="1" t="s">
        <v>37</v>
      </c>
      <c r="C15" s="12">
        <v>750000</v>
      </c>
      <c r="D15" s="12"/>
      <c r="E15" s="12"/>
      <c r="G15" s="4" t="s">
        <v>38</v>
      </c>
      <c r="H15" s="4"/>
      <c r="I15" s="4"/>
      <c r="J15" s="4"/>
    </row>
    <row r="16" ht="21" customHeight="1" spans="1:10">
      <c r="A16" s="8" t="s">
        <v>39</v>
      </c>
      <c r="B16" s="1" t="s">
        <v>40</v>
      </c>
      <c r="C16" s="12">
        <v>400000</v>
      </c>
      <c r="D16" s="12"/>
      <c r="E16" s="12"/>
      <c r="G16" s="19" t="s">
        <v>5</v>
      </c>
      <c r="H16" s="10">
        <f>C8</f>
        <v>250000</v>
      </c>
      <c r="I16" s="9" t="s">
        <v>41</v>
      </c>
      <c r="J16" s="22">
        <f>J18-J17</f>
        <v>2525000</v>
      </c>
    </row>
    <row r="17" ht="21" customHeight="1" spans="1:10">
      <c r="A17" s="8" t="s">
        <v>42</v>
      </c>
      <c r="B17" s="1" t="s">
        <v>43</v>
      </c>
      <c r="C17" s="12">
        <v>40000</v>
      </c>
      <c r="D17" s="12"/>
      <c r="E17" s="12"/>
      <c r="G17" s="9" t="s">
        <v>25</v>
      </c>
      <c r="H17" s="10">
        <f>J9</f>
        <v>2536000</v>
      </c>
      <c r="I17" s="9" t="s">
        <v>7</v>
      </c>
      <c r="J17" s="23">
        <f>E8</f>
        <v>261000</v>
      </c>
    </row>
    <row r="18" ht="21" customHeight="1" spans="1:10">
      <c r="A18" s="8" t="s">
        <v>44</v>
      </c>
      <c r="B18" s="1" t="s">
        <v>45</v>
      </c>
      <c r="C18" s="12">
        <v>90000</v>
      </c>
      <c r="D18" s="12"/>
      <c r="E18" s="12"/>
      <c r="G18" s="9"/>
      <c r="H18" s="14">
        <f>SUM(H16:H17)</f>
        <v>2786000</v>
      </c>
      <c r="I18" s="9"/>
      <c r="J18" s="29">
        <f>H18</f>
        <v>2786000</v>
      </c>
    </row>
    <row r="19" ht="21" customHeight="1" spans="1:10">
      <c r="A19" s="8" t="s">
        <v>46</v>
      </c>
      <c r="B19" s="1" t="s">
        <v>47</v>
      </c>
      <c r="C19" s="12">
        <v>300000</v>
      </c>
      <c r="D19" s="12"/>
      <c r="E19" s="12"/>
      <c r="G19" s="9"/>
      <c r="H19" s="9"/>
      <c r="I19" s="9"/>
      <c r="J19" s="9"/>
    </row>
    <row r="20" ht="21" customHeight="1" spans="1:10">
      <c r="A20" s="8" t="s">
        <v>48</v>
      </c>
      <c r="B20" s="1" t="s">
        <v>49</v>
      </c>
      <c r="C20" s="12">
        <v>10000</v>
      </c>
      <c r="D20" s="12"/>
      <c r="E20" s="12"/>
      <c r="G20" s="4" t="s">
        <v>50</v>
      </c>
      <c r="H20" s="4"/>
      <c r="I20" s="4"/>
      <c r="J20" s="4"/>
    </row>
    <row r="21" ht="21" customHeight="1" spans="1:10">
      <c r="A21" s="8" t="s">
        <v>51</v>
      </c>
      <c r="B21" s="1" t="s">
        <v>52</v>
      </c>
      <c r="C21" s="12">
        <v>9000</v>
      </c>
      <c r="D21" s="12"/>
      <c r="E21" s="12"/>
      <c r="G21" s="19" t="s">
        <v>41</v>
      </c>
      <c r="H21" s="10">
        <f>J16</f>
        <v>2525000</v>
      </c>
      <c r="I21" s="9" t="s">
        <v>53</v>
      </c>
      <c r="J21" s="24">
        <v>4500000</v>
      </c>
    </row>
    <row r="22" ht="21" customHeight="1" spans="1:10">
      <c r="A22" s="21"/>
      <c r="C22" s="20"/>
      <c r="D22" s="20"/>
      <c r="E22" s="20"/>
      <c r="G22" s="9" t="s">
        <v>54</v>
      </c>
      <c r="H22" s="10">
        <f>C16+C20</f>
        <v>410000</v>
      </c>
      <c r="I22" s="9"/>
      <c r="J22" s="25"/>
    </row>
    <row r="23" ht="21" customHeight="1" spans="3:10">
      <c r="C23" s="20"/>
      <c r="D23" s="20"/>
      <c r="E23" s="20"/>
      <c r="G23" s="9" t="s">
        <v>55</v>
      </c>
      <c r="H23" s="10">
        <f>C15+C19+C21</f>
        <v>1059000</v>
      </c>
      <c r="I23" s="9"/>
      <c r="J23" s="9"/>
    </row>
    <row r="24" ht="21" customHeight="1" spans="7:10">
      <c r="G24" s="9" t="s">
        <v>56</v>
      </c>
      <c r="H24" s="10">
        <f>J21-(H21+H22+H23)</f>
        <v>506000</v>
      </c>
      <c r="I24" s="9"/>
      <c r="J24" s="9"/>
    </row>
    <row r="25" ht="21" customHeight="1" spans="7:10">
      <c r="G25" s="13"/>
      <c r="H25" s="14">
        <f>J25</f>
        <v>4500000</v>
      </c>
      <c r="I25" s="13"/>
      <c r="J25" s="29">
        <f>SUM(J21:J24)</f>
        <v>4500000</v>
      </c>
    </row>
  </sheetData>
  <mergeCells count="5">
    <mergeCell ref="B1:E1"/>
    <mergeCell ref="G2:J2"/>
    <mergeCell ref="G8:J8"/>
    <mergeCell ref="G15:J15"/>
    <mergeCell ref="G20:J20"/>
  </mergeCells>
  <pageMargins left="0.314583333333333" right="0.314583333333333" top="0.747916666666667" bottom="0.747916666666667" header="0.314583333333333" footer="0.31458333333333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workbookViewId="0">
      <selection activeCell="B13" sqref="B13"/>
    </sheetView>
  </sheetViews>
  <sheetFormatPr defaultColWidth="9" defaultRowHeight="14.25"/>
  <cols>
    <col min="1" max="1" width="7.25" customWidth="1"/>
    <col min="2" max="2" width="29.625" customWidth="1"/>
    <col min="3" max="5" width="11" customWidth="1"/>
    <col min="6" max="6" width="3.375" customWidth="1"/>
    <col min="7" max="7" width="11" customWidth="1"/>
    <col min="8" max="8" width="18" customWidth="1"/>
    <col min="9" max="9" width="11" customWidth="1"/>
    <col min="10" max="10" width="18" customWidth="1"/>
  </cols>
  <sheetData>
    <row r="1" ht="25.5" spans="1:5">
      <c r="A1" s="1" t="s">
        <v>57</v>
      </c>
      <c r="B1" s="2" t="s">
        <v>1</v>
      </c>
      <c r="C1" s="3"/>
      <c r="D1" s="3"/>
      <c r="E1" s="3"/>
    </row>
    <row r="2" spans="1:10">
      <c r="A2" s="1"/>
      <c r="B2" s="1"/>
      <c r="C2" s="1"/>
      <c r="D2" s="1"/>
      <c r="E2" s="1"/>
      <c r="G2" s="4" t="s">
        <v>2</v>
      </c>
      <c r="H2" s="4"/>
      <c r="I2" s="4"/>
      <c r="J2" s="4"/>
    </row>
    <row r="3" spans="1:10">
      <c r="A3" s="1" t="s">
        <v>3</v>
      </c>
      <c r="B3" s="1" t="s">
        <v>4</v>
      </c>
      <c r="C3" s="5" t="s">
        <v>5</v>
      </c>
      <c r="D3" s="5" t="s">
        <v>6</v>
      </c>
      <c r="E3" s="5" t="s">
        <v>7</v>
      </c>
      <c r="G3" s="6" t="s">
        <v>8</v>
      </c>
      <c r="H3" s="26" t="s">
        <v>9</v>
      </c>
      <c r="I3" s="6" t="s">
        <v>10</v>
      </c>
      <c r="J3" s="6" t="s">
        <v>9</v>
      </c>
    </row>
    <row r="4" ht="21" customHeight="1" spans="1:10">
      <c r="A4" s="8" t="s">
        <v>11</v>
      </c>
      <c r="B4" s="1" t="s">
        <v>12</v>
      </c>
      <c r="C4" s="1"/>
      <c r="D4" s="1"/>
      <c r="E4" s="1"/>
      <c r="G4" s="9" t="s">
        <v>13</v>
      </c>
      <c r="H4" s="27" t="s">
        <v>9</v>
      </c>
      <c r="I4" s="13"/>
      <c r="J4" s="13"/>
    </row>
    <row r="5" ht="21" customHeight="1" spans="1:10">
      <c r="A5" s="11"/>
      <c r="B5" s="1" t="s">
        <v>14</v>
      </c>
      <c r="C5" s="12">
        <v>149000</v>
      </c>
      <c r="D5" s="12">
        <v>1390000</v>
      </c>
      <c r="E5" s="12">
        <v>190000</v>
      </c>
      <c r="G5" s="9" t="s">
        <v>15</v>
      </c>
      <c r="H5" s="27" t="s">
        <v>9</v>
      </c>
      <c r="I5" s="13"/>
      <c r="J5" s="13"/>
    </row>
    <row r="6" ht="21" customHeight="1" spans="1:10">
      <c r="A6" s="11"/>
      <c r="B6" s="1" t="s">
        <v>16</v>
      </c>
      <c r="C6" s="12">
        <v>30000</v>
      </c>
      <c r="D6" s="12">
        <v>120000</v>
      </c>
      <c r="E6" s="12">
        <v>40000</v>
      </c>
      <c r="G6" s="13"/>
      <c r="H6" s="28" t="s">
        <v>9</v>
      </c>
      <c r="I6" s="13"/>
      <c r="J6" s="28" t="s">
        <v>9</v>
      </c>
    </row>
    <row r="7" ht="21" customHeight="1" spans="1:10">
      <c r="A7" s="11"/>
      <c r="B7" s="1" t="s">
        <v>17</v>
      </c>
      <c r="C7" s="12">
        <v>699000</v>
      </c>
      <c r="D7" s="15" t="s">
        <v>18</v>
      </c>
      <c r="E7" s="12">
        <v>521000</v>
      </c>
      <c r="G7" s="13"/>
      <c r="H7" s="13"/>
      <c r="I7" s="13"/>
      <c r="J7" s="13"/>
    </row>
    <row r="8" ht="21" customHeight="1" spans="1:10">
      <c r="A8" s="11"/>
      <c r="B8" s="16" t="s">
        <v>19</v>
      </c>
      <c r="C8" s="17">
        <v>370000</v>
      </c>
      <c r="D8" s="15" t="s">
        <v>18</v>
      </c>
      <c r="E8" s="17">
        <v>400000</v>
      </c>
      <c r="G8" s="4" t="s">
        <v>10</v>
      </c>
      <c r="H8" s="4"/>
      <c r="I8" s="4"/>
      <c r="J8" s="4"/>
    </row>
    <row r="9" ht="21" customHeight="1" spans="1:10">
      <c r="A9" s="8" t="s">
        <v>20</v>
      </c>
      <c r="B9" s="1" t="s">
        <v>21</v>
      </c>
      <c r="C9" s="18" t="s">
        <v>22</v>
      </c>
      <c r="D9" s="18" t="s">
        <v>23</v>
      </c>
      <c r="E9" s="18" t="s">
        <v>24</v>
      </c>
      <c r="G9" s="19" t="s">
        <v>5</v>
      </c>
      <c r="H9" s="27" t="s">
        <v>9</v>
      </c>
      <c r="I9" s="9" t="s">
        <v>25</v>
      </c>
      <c r="J9" s="6" t="s">
        <v>9</v>
      </c>
    </row>
    <row r="10" ht="21" customHeight="1" spans="1:10">
      <c r="A10" s="11"/>
      <c r="B10" s="1" t="s">
        <v>26</v>
      </c>
      <c r="C10" s="12">
        <v>130000</v>
      </c>
      <c r="D10" s="12">
        <v>610000</v>
      </c>
      <c r="E10" s="12">
        <v>150000</v>
      </c>
      <c r="G10" s="9" t="s">
        <v>27</v>
      </c>
      <c r="H10" s="27" t="s">
        <v>9</v>
      </c>
      <c r="I10" s="9" t="s">
        <v>7</v>
      </c>
      <c r="J10" s="25" t="s">
        <v>9</v>
      </c>
    </row>
    <row r="11" ht="21" customHeight="1" spans="1:10">
      <c r="A11" s="11"/>
      <c r="B11" s="16" t="s">
        <v>28</v>
      </c>
      <c r="C11" s="17">
        <v>31000</v>
      </c>
      <c r="D11" s="17">
        <v>150000</v>
      </c>
      <c r="E11" s="17">
        <v>18000</v>
      </c>
      <c r="G11" s="9" t="s">
        <v>29</v>
      </c>
      <c r="H11" s="27" t="s">
        <v>9</v>
      </c>
      <c r="I11" s="9"/>
      <c r="J11" s="9"/>
    </row>
    <row r="12" ht="21" customHeight="1" spans="1:10">
      <c r="A12" s="8" t="s">
        <v>30</v>
      </c>
      <c r="B12" s="1" t="s">
        <v>58</v>
      </c>
      <c r="C12" s="12">
        <v>150000</v>
      </c>
      <c r="D12" s="12"/>
      <c r="E12" s="12"/>
      <c r="G12" s="9" t="s">
        <v>2</v>
      </c>
      <c r="H12" s="27" t="s">
        <v>9</v>
      </c>
      <c r="I12" s="9"/>
      <c r="J12" s="9"/>
    </row>
    <row r="13" ht="21" customHeight="1" spans="1:10">
      <c r="A13" s="8" t="s">
        <v>32</v>
      </c>
      <c r="B13" s="1" t="s">
        <v>59</v>
      </c>
      <c r="C13" s="12">
        <v>80000</v>
      </c>
      <c r="D13" s="12"/>
      <c r="E13" s="12"/>
      <c r="G13" s="9"/>
      <c r="H13" s="28" t="s">
        <v>9</v>
      </c>
      <c r="I13" s="9"/>
      <c r="J13" s="28" t="s">
        <v>9</v>
      </c>
    </row>
    <row r="14" ht="21" customHeight="1" spans="1:10">
      <c r="A14" s="8" t="s">
        <v>34</v>
      </c>
      <c r="B14" s="1" t="s">
        <v>35</v>
      </c>
      <c r="C14" s="12">
        <v>400000</v>
      </c>
      <c r="D14" s="12"/>
      <c r="E14" s="12"/>
      <c r="G14" s="9"/>
      <c r="H14" s="9"/>
      <c r="I14" s="9"/>
      <c r="J14" s="9"/>
    </row>
    <row r="15" ht="21" customHeight="1" spans="1:10">
      <c r="A15" s="8" t="s">
        <v>36</v>
      </c>
      <c r="B15" s="1" t="s">
        <v>37</v>
      </c>
      <c r="C15" s="12">
        <v>620000</v>
      </c>
      <c r="D15" s="12"/>
      <c r="E15" s="12"/>
      <c r="G15" s="4" t="s">
        <v>38</v>
      </c>
      <c r="H15" s="4"/>
      <c r="I15" s="4"/>
      <c r="J15" s="4"/>
    </row>
    <row r="16" ht="21" customHeight="1" spans="1:10">
      <c r="A16" s="8" t="s">
        <v>39</v>
      </c>
      <c r="B16" s="1" t="s">
        <v>60</v>
      </c>
      <c r="C16" s="12">
        <v>300000</v>
      </c>
      <c r="D16" s="12"/>
      <c r="E16" s="12"/>
      <c r="G16" s="19" t="s">
        <v>5</v>
      </c>
      <c r="H16" s="27" t="s">
        <v>9</v>
      </c>
      <c r="I16" s="9" t="s">
        <v>41</v>
      </c>
      <c r="J16" s="6" t="s">
        <v>9</v>
      </c>
    </row>
    <row r="17" ht="21" customHeight="1" spans="1:10">
      <c r="A17" s="8" t="s">
        <v>42</v>
      </c>
      <c r="B17" s="1" t="s">
        <v>61</v>
      </c>
      <c r="C17" s="12">
        <v>220000</v>
      </c>
      <c r="D17" s="12"/>
      <c r="E17" s="12"/>
      <c r="G17" s="9" t="s">
        <v>25</v>
      </c>
      <c r="H17" s="27" t="s">
        <v>9</v>
      </c>
      <c r="I17" s="9" t="s">
        <v>7</v>
      </c>
      <c r="J17" s="25" t="s">
        <v>9</v>
      </c>
    </row>
    <row r="18" ht="21" customHeight="1" spans="1:10">
      <c r="A18" s="8" t="s">
        <v>44</v>
      </c>
      <c r="B18" s="1" t="s">
        <v>45</v>
      </c>
      <c r="C18" s="12">
        <v>80000</v>
      </c>
      <c r="D18" s="12"/>
      <c r="E18" s="12"/>
      <c r="G18" s="9"/>
      <c r="H18" s="28" t="s">
        <v>9</v>
      </c>
      <c r="I18" s="9"/>
      <c r="J18" s="28" t="s">
        <v>9</v>
      </c>
    </row>
    <row r="19" ht="21" customHeight="1" spans="1:10">
      <c r="A19" s="8" t="s">
        <v>46</v>
      </c>
      <c r="B19" s="1" t="s">
        <v>47</v>
      </c>
      <c r="C19" s="12">
        <v>350000</v>
      </c>
      <c r="D19" s="12"/>
      <c r="E19" s="12"/>
      <c r="G19" s="9"/>
      <c r="H19" s="9"/>
      <c r="I19" s="9"/>
      <c r="J19" s="9"/>
    </row>
    <row r="20" ht="21" customHeight="1" spans="1:10">
      <c r="A20" s="8" t="s">
        <v>48</v>
      </c>
      <c r="B20" s="1" t="s">
        <v>62</v>
      </c>
      <c r="C20" s="12">
        <v>150000</v>
      </c>
      <c r="D20" s="12"/>
      <c r="E20" s="12"/>
      <c r="G20" s="4" t="s">
        <v>50</v>
      </c>
      <c r="H20" s="4"/>
      <c r="I20" s="4"/>
      <c r="J20" s="4"/>
    </row>
    <row r="21" ht="21" customHeight="1" spans="1:10">
      <c r="A21" s="8" t="s">
        <v>51</v>
      </c>
      <c r="B21" s="1" t="s">
        <v>52</v>
      </c>
      <c r="C21" s="12">
        <v>10000</v>
      </c>
      <c r="D21" s="12"/>
      <c r="E21" s="12"/>
      <c r="G21" s="19" t="s">
        <v>41</v>
      </c>
      <c r="H21" s="27" t="s">
        <v>9</v>
      </c>
      <c r="I21" s="9" t="s">
        <v>53</v>
      </c>
      <c r="J21" s="24">
        <v>5000000</v>
      </c>
    </row>
    <row r="22" ht="21" customHeight="1" spans="1:10">
      <c r="A22" s="21"/>
      <c r="C22" s="20"/>
      <c r="D22" s="20"/>
      <c r="E22" s="20"/>
      <c r="G22" s="9" t="s">
        <v>54</v>
      </c>
      <c r="H22" s="27" t="s">
        <v>9</v>
      </c>
      <c r="I22" s="9"/>
      <c r="J22" s="25"/>
    </row>
    <row r="23" ht="21" customHeight="1" spans="3:10">
      <c r="C23" s="20"/>
      <c r="D23" s="20"/>
      <c r="E23" s="20"/>
      <c r="G23" s="9" t="s">
        <v>55</v>
      </c>
      <c r="H23" s="27" t="s">
        <v>9</v>
      </c>
      <c r="I23" s="9"/>
      <c r="J23" s="9"/>
    </row>
    <row r="24" ht="21" customHeight="1" spans="7:10">
      <c r="G24" s="9" t="s">
        <v>56</v>
      </c>
      <c r="H24" s="27" t="s">
        <v>9</v>
      </c>
      <c r="I24" s="9"/>
      <c r="J24" s="9"/>
    </row>
    <row r="25" ht="21" customHeight="1" spans="7:10">
      <c r="G25" s="13"/>
      <c r="H25" s="28" t="s">
        <v>9</v>
      </c>
      <c r="I25" s="13"/>
      <c r="J25" s="28" t="s">
        <v>9</v>
      </c>
    </row>
  </sheetData>
  <mergeCells count="5">
    <mergeCell ref="B1:E1"/>
    <mergeCell ref="G2:J2"/>
    <mergeCell ref="G8:J8"/>
    <mergeCell ref="G15:J15"/>
    <mergeCell ref="G20:J20"/>
  </mergeCells>
  <pageMargins left="0.314583333333333" right="0.314583333333333" top="0.747916666666667" bottom="0.747916666666667" header="0.314583333333333" footer="0.31458333333333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workbookViewId="0">
      <selection activeCell="A2" sqref="A2"/>
    </sheetView>
  </sheetViews>
  <sheetFormatPr defaultColWidth="9" defaultRowHeight="14.25"/>
  <cols>
    <col min="1" max="1" width="7.25" customWidth="1"/>
    <col min="2" max="2" width="27.625" customWidth="1"/>
    <col min="3" max="5" width="11" customWidth="1"/>
    <col min="6" max="6" width="2.375" customWidth="1"/>
    <col min="7" max="7" width="11" customWidth="1"/>
    <col min="8" max="8" width="18" customWidth="1"/>
    <col min="9" max="9" width="11" customWidth="1"/>
    <col min="10" max="10" width="18" customWidth="1"/>
  </cols>
  <sheetData>
    <row r="1" ht="25.5" spans="1:5">
      <c r="A1" s="1" t="s">
        <v>0</v>
      </c>
      <c r="B1" s="2" t="s">
        <v>1</v>
      </c>
      <c r="C1" s="3"/>
      <c r="D1" s="3"/>
      <c r="E1" s="3"/>
    </row>
    <row r="2" ht="15" customHeight="1" spans="1:10">
      <c r="A2" s="1"/>
      <c r="B2" s="1"/>
      <c r="C2" s="1"/>
      <c r="D2" s="1"/>
      <c r="E2" s="1"/>
      <c r="G2" s="4" t="s">
        <v>2</v>
      </c>
      <c r="H2" s="4"/>
      <c r="I2" s="4"/>
      <c r="J2" s="4"/>
    </row>
    <row r="3" spans="1:10">
      <c r="A3" s="1" t="s">
        <v>3</v>
      </c>
      <c r="B3" s="1" t="s">
        <v>4</v>
      </c>
      <c r="C3" s="5" t="s">
        <v>5</v>
      </c>
      <c r="D3" s="5" t="s">
        <v>6</v>
      </c>
      <c r="E3" s="5" t="s">
        <v>7</v>
      </c>
      <c r="G3" s="6" t="s">
        <v>8</v>
      </c>
      <c r="H3" s="7">
        <f>C6+D6-E6+C13</f>
        <v>190000</v>
      </c>
      <c r="I3" s="6" t="s">
        <v>10</v>
      </c>
      <c r="J3" s="22">
        <f>J6</f>
        <v>1177000</v>
      </c>
    </row>
    <row r="4" ht="21" customHeight="1" spans="1:10">
      <c r="A4" s="8" t="s">
        <v>11</v>
      </c>
      <c r="B4" s="1" t="s">
        <v>12</v>
      </c>
      <c r="C4" s="1"/>
      <c r="D4" s="1"/>
      <c r="E4" s="1"/>
      <c r="G4" s="9" t="s">
        <v>13</v>
      </c>
      <c r="H4" s="10">
        <f>D11+E11-C11+C12</f>
        <v>287000</v>
      </c>
      <c r="I4" s="13"/>
      <c r="J4" s="13"/>
    </row>
    <row r="5" ht="21" customHeight="1" spans="1:10">
      <c r="A5" s="11"/>
      <c r="B5" s="1" t="s">
        <v>14</v>
      </c>
      <c r="C5" s="12">
        <v>149000</v>
      </c>
      <c r="D5" s="12">
        <v>1390000</v>
      </c>
      <c r="E5" s="12">
        <v>190000</v>
      </c>
      <c r="G5" s="9" t="s">
        <v>15</v>
      </c>
      <c r="H5" s="10">
        <f>C14+C17+C18</f>
        <v>700000</v>
      </c>
      <c r="I5" s="13"/>
      <c r="J5" s="13"/>
    </row>
    <row r="6" ht="21" customHeight="1" spans="1:10">
      <c r="A6" s="11"/>
      <c r="B6" s="1" t="s">
        <v>16</v>
      </c>
      <c r="C6" s="12">
        <v>30000</v>
      </c>
      <c r="D6" s="12">
        <v>120000</v>
      </c>
      <c r="E6" s="12">
        <v>40000</v>
      </c>
      <c r="G6" s="13"/>
      <c r="H6" s="14">
        <f>SUM(H3:H5)</f>
        <v>1177000</v>
      </c>
      <c r="I6" s="13"/>
      <c r="J6" s="29">
        <f>H6</f>
        <v>1177000</v>
      </c>
    </row>
    <row r="7" ht="21" customHeight="1" spans="1:10">
      <c r="A7" s="11"/>
      <c r="B7" s="1" t="s">
        <v>17</v>
      </c>
      <c r="C7" s="12">
        <v>699000</v>
      </c>
      <c r="D7" s="15" t="s">
        <v>18</v>
      </c>
      <c r="E7" s="12">
        <v>521000</v>
      </c>
      <c r="G7" s="13"/>
      <c r="H7" s="13"/>
      <c r="I7" s="13"/>
      <c r="J7" s="13"/>
    </row>
    <row r="8" ht="21" customHeight="1" spans="1:10">
      <c r="A8" s="11"/>
      <c r="B8" s="16" t="s">
        <v>19</v>
      </c>
      <c r="C8" s="17">
        <v>370000</v>
      </c>
      <c r="D8" s="15" t="s">
        <v>18</v>
      </c>
      <c r="E8" s="17">
        <v>400000</v>
      </c>
      <c r="G8" s="4" t="s">
        <v>10</v>
      </c>
      <c r="H8" s="4"/>
      <c r="I8" s="4"/>
      <c r="J8" s="4"/>
    </row>
    <row r="9" ht="21" customHeight="1" spans="1:10">
      <c r="A9" s="8" t="s">
        <v>20</v>
      </c>
      <c r="B9" s="1" t="s">
        <v>21</v>
      </c>
      <c r="C9" s="18" t="s">
        <v>22</v>
      </c>
      <c r="D9" s="18" t="s">
        <v>23</v>
      </c>
      <c r="E9" s="18" t="s">
        <v>24</v>
      </c>
      <c r="G9" s="19" t="s">
        <v>5</v>
      </c>
      <c r="H9" s="10">
        <f>C7</f>
        <v>699000</v>
      </c>
      <c r="I9" s="9" t="s">
        <v>25</v>
      </c>
      <c r="J9" s="22">
        <f>J13-J10</f>
        <v>3334000</v>
      </c>
    </row>
    <row r="10" ht="21" customHeight="1" spans="1:10">
      <c r="A10" s="11"/>
      <c r="B10" s="1" t="s">
        <v>26</v>
      </c>
      <c r="C10" s="12">
        <v>130000</v>
      </c>
      <c r="D10" s="12">
        <v>610000</v>
      </c>
      <c r="E10" s="12">
        <v>150000</v>
      </c>
      <c r="G10" s="9" t="s">
        <v>27</v>
      </c>
      <c r="H10" s="10">
        <f>C5+D5-E5</f>
        <v>1349000</v>
      </c>
      <c r="I10" s="9" t="s">
        <v>7</v>
      </c>
      <c r="J10" s="23">
        <f>E7</f>
        <v>521000</v>
      </c>
    </row>
    <row r="11" ht="21" customHeight="1" spans="1:10">
      <c r="A11" s="11"/>
      <c r="B11" s="16" t="s">
        <v>28</v>
      </c>
      <c r="C11" s="17">
        <v>31000</v>
      </c>
      <c r="D11" s="17">
        <v>150000</v>
      </c>
      <c r="E11" s="17">
        <v>18000</v>
      </c>
      <c r="G11" s="9" t="s">
        <v>29</v>
      </c>
      <c r="H11" s="10">
        <f>D10+E10-C10</f>
        <v>630000</v>
      </c>
      <c r="I11" s="9"/>
      <c r="J11" s="9"/>
    </row>
    <row r="12" ht="21" customHeight="1" spans="1:10">
      <c r="A12" s="8" t="s">
        <v>30</v>
      </c>
      <c r="B12" s="1" t="s">
        <v>58</v>
      </c>
      <c r="C12" s="12">
        <v>150000</v>
      </c>
      <c r="D12" s="12"/>
      <c r="E12" s="12"/>
      <c r="G12" s="9" t="s">
        <v>2</v>
      </c>
      <c r="H12" s="10">
        <f>J3</f>
        <v>1177000</v>
      </c>
      <c r="I12" s="9"/>
      <c r="J12" s="9"/>
    </row>
    <row r="13" ht="21" customHeight="1" spans="1:10">
      <c r="A13" s="8" t="s">
        <v>32</v>
      </c>
      <c r="B13" s="1" t="s">
        <v>63</v>
      </c>
      <c r="C13" s="12">
        <v>80000</v>
      </c>
      <c r="D13" s="12"/>
      <c r="E13" s="12"/>
      <c r="G13" s="9"/>
      <c r="H13" s="14">
        <f>SUM(H9:H12)</f>
        <v>3855000</v>
      </c>
      <c r="I13" s="9"/>
      <c r="J13" s="29">
        <f>H13</f>
        <v>3855000</v>
      </c>
    </row>
    <row r="14" ht="21" customHeight="1" spans="1:10">
      <c r="A14" s="8" t="s">
        <v>34</v>
      </c>
      <c r="B14" s="1" t="s">
        <v>35</v>
      </c>
      <c r="C14" s="12">
        <v>400000</v>
      </c>
      <c r="D14" s="12"/>
      <c r="E14" s="12"/>
      <c r="G14" s="9"/>
      <c r="H14" s="9"/>
      <c r="I14" s="9"/>
      <c r="J14" s="9"/>
    </row>
    <row r="15" ht="21" customHeight="1" spans="1:10">
      <c r="A15" s="8" t="s">
        <v>36</v>
      </c>
      <c r="B15" s="1" t="s">
        <v>37</v>
      </c>
      <c r="C15" s="12">
        <v>620000</v>
      </c>
      <c r="D15" s="12"/>
      <c r="E15" s="12"/>
      <c r="G15" s="4" t="s">
        <v>38</v>
      </c>
      <c r="H15" s="4"/>
      <c r="I15" s="4"/>
      <c r="J15" s="4"/>
    </row>
    <row r="16" ht="21" customHeight="1" spans="1:10">
      <c r="A16" s="8" t="s">
        <v>39</v>
      </c>
      <c r="B16" s="1" t="s">
        <v>60</v>
      </c>
      <c r="C16" s="12">
        <v>300000</v>
      </c>
      <c r="D16" s="12"/>
      <c r="E16" s="12"/>
      <c r="G16" s="19" t="s">
        <v>5</v>
      </c>
      <c r="H16" s="10">
        <f>C8</f>
        <v>370000</v>
      </c>
      <c r="I16" s="9" t="s">
        <v>41</v>
      </c>
      <c r="J16" s="22">
        <f>J18-J17</f>
        <v>3304000</v>
      </c>
    </row>
    <row r="17" ht="21" customHeight="1" spans="1:10">
      <c r="A17" s="8" t="s">
        <v>42</v>
      </c>
      <c r="B17" s="1" t="s">
        <v>61</v>
      </c>
      <c r="C17" s="12">
        <v>220000</v>
      </c>
      <c r="D17" s="12"/>
      <c r="E17" s="12"/>
      <c r="G17" s="9" t="s">
        <v>25</v>
      </c>
      <c r="H17" s="10">
        <f>J9</f>
        <v>3334000</v>
      </c>
      <c r="I17" s="9" t="s">
        <v>7</v>
      </c>
      <c r="J17" s="23">
        <f>E8</f>
        <v>400000</v>
      </c>
    </row>
    <row r="18" ht="21" customHeight="1" spans="1:10">
      <c r="A18" s="8" t="s">
        <v>44</v>
      </c>
      <c r="B18" s="1" t="s">
        <v>45</v>
      </c>
      <c r="C18" s="12">
        <v>80000</v>
      </c>
      <c r="D18" s="12"/>
      <c r="E18" s="12"/>
      <c r="G18" s="9"/>
      <c r="H18" s="14">
        <f>SUM(H16:H17)</f>
        <v>3704000</v>
      </c>
      <c r="I18" s="9"/>
      <c r="J18" s="29">
        <f>H18</f>
        <v>3704000</v>
      </c>
    </row>
    <row r="19" ht="21" customHeight="1" spans="1:10">
      <c r="A19" s="8" t="s">
        <v>46</v>
      </c>
      <c r="B19" s="1" t="s">
        <v>47</v>
      </c>
      <c r="C19" s="12">
        <v>350000</v>
      </c>
      <c r="D19" s="12"/>
      <c r="E19" s="12"/>
      <c r="G19" s="9"/>
      <c r="H19" s="9"/>
      <c r="I19" s="9"/>
      <c r="J19" s="9"/>
    </row>
    <row r="20" ht="21" customHeight="1" spans="1:10">
      <c r="A20" s="8" t="s">
        <v>48</v>
      </c>
      <c r="B20" s="1" t="s">
        <v>62</v>
      </c>
      <c r="C20" s="12">
        <v>150000</v>
      </c>
      <c r="D20" s="12"/>
      <c r="E20" s="12"/>
      <c r="G20" s="4" t="s">
        <v>50</v>
      </c>
      <c r="H20" s="4"/>
      <c r="I20" s="4"/>
      <c r="J20" s="4"/>
    </row>
    <row r="21" ht="21" customHeight="1" spans="1:10">
      <c r="A21" s="8" t="s">
        <v>51</v>
      </c>
      <c r="B21" s="1" t="s">
        <v>52</v>
      </c>
      <c r="C21" s="12">
        <v>10000</v>
      </c>
      <c r="D21" s="12"/>
      <c r="E21" s="12"/>
      <c r="G21" s="19" t="s">
        <v>41</v>
      </c>
      <c r="H21" s="10">
        <f>J16</f>
        <v>3304000</v>
      </c>
      <c r="I21" s="9" t="s">
        <v>53</v>
      </c>
      <c r="J21" s="24">
        <v>5000000</v>
      </c>
    </row>
    <row r="22" ht="21" customHeight="1" spans="1:10">
      <c r="A22" s="21"/>
      <c r="C22" s="20"/>
      <c r="D22" s="20"/>
      <c r="E22" s="20"/>
      <c r="G22" s="9" t="s">
        <v>54</v>
      </c>
      <c r="H22" s="10">
        <f>C16+C20</f>
        <v>450000</v>
      </c>
      <c r="I22" s="9"/>
      <c r="J22" s="25"/>
    </row>
    <row r="23" ht="21" customHeight="1" spans="3:10">
      <c r="C23" s="20"/>
      <c r="D23" s="20"/>
      <c r="E23" s="20"/>
      <c r="G23" s="9" t="s">
        <v>55</v>
      </c>
      <c r="H23" s="10">
        <f>C15+C19+C21</f>
        <v>980000</v>
      </c>
      <c r="I23" s="9"/>
      <c r="J23" s="9"/>
    </row>
    <row r="24" ht="21" customHeight="1" spans="7:10">
      <c r="G24" s="9" t="s">
        <v>56</v>
      </c>
      <c r="H24" s="10">
        <f>J21-(H21+H22+H23)</f>
        <v>266000</v>
      </c>
      <c r="I24" s="9"/>
      <c r="J24" s="9"/>
    </row>
    <row r="25" ht="21" customHeight="1" spans="7:10">
      <c r="G25" s="13"/>
      <c r="H25" s="14">
        <f>J25</f>
        <v>5000000</v>
      </c>
      <c r="I25" s="13"/>
      <c r="J25" s="29">
        <f>SUM(J21:J24)</f>
        <v>5000000</v>
      </c>
    </row>
  </sheetData>
  <mergeCells count="5">
    <mergeCell ref="B1:E1"/>
    <mergeCell ref="G2:J2"/>
    <mergeCell ref="G8:J8"/>
    <mergeCell ref="G15:J15"/>
    <mergeCell ref="G20:J20"/>
  </mergeCells>
  <pageMargins left="0.314583333333333" right="0.314583333333333" top="0.747916666666667" bottom="0.747916666666667" header="0.314583333333333" footer="0.31458333333333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6"/>
  <sheetViews>
    <sheetView tabSelected="1" workbookViewId="0">
      <selection activeCell="A2" sqref="A2"/>
    </sheetView>
  </sheetViews>
  <sheetFormatPr defaultColWidth="9" defaultRowHeight="14.25"/>
  <cols>
    <col min="1" max="1" width="7.25" customWidth="1"/>
    <col min="2" max="2" width="27.625" customWidth="1"/>
    <col min="3" max="5" width="11" customWidth="1"/>
    <col min="6" max="6" width="3" customWidth="1"/>
    <col min="7" max="7" width="11" customWidth="1"/>
    <col min="8" max="8" width="18" customWidth="1"/>
    <col min="9" max="9" width="11" customWidth="1"/>
    <col min="10" max="10" width="18" customWidth="1"/>
  </cols>
  <sheetData>
    <row r="1" ht="25.5" spans="1:5">
      <c r="A1" s="1" t="s">
        <v>64</v>
      </c>
      <c r="B1" s="2" t="s">
        <v>1</v>
      </c>
      <c r="C1" s="3"/>
      <c r="D1" s="3"/>
      <c r="E1" s="3"/>
    </row>
    <row r="2" spans="1:10">
      <c r="A2" s="1"/>
      <c r="B2" s="1"/>
      <c r="C2" s="1"/>
      <c r="D2" s="1"/>
      <c r="E2" s="1"/>
      <c r="G2" s="4" t="s">
        <v>2</v>
      </c>
      <c r="H2" s="4"/>
      <c r="I2" s="4"/>
      <c r="J2" s="4"/>
    </row>
    <row r="3" spans="1:10">
      <c r="A3" s="1" t="s">
        <v>3</v>
      </c>
      <c r="B3" s="1" t="s">
        <v>4</v>
      </c>
      <c r="C3" s="5" t="s">
        <v>5</v>
      </c>
      <c r="D3" s="5" t="s">
        <v>6</v>
      </c>
      <c r="E3" s="5" t="s">
        <v>7</v>
      </c>
      <c r="G3" s="6" t="s">
        <v>8</v>
      </c>
      <c r="H3" s="7">
        <f>C6+D6-E6+C21</f>
        <v>103000</v>
      </c>
      <c r="I3" s="6" t="s">
        <v>10</v>
      </c>
      <c r="J3" s="22">
        <f>H6</f>
        <v>703000</v>
      </c>
    </row>
    <row r="4" ht="21" customHeight="1" spans="1:10">
      <c r="A4" s="8" t="s">
        <v>11</v>
      </c>
      <c r="B4" s="1" t="s">
        <v>12</v>
      </c>
      <c r="C4" s="1"/>
      <c r="D4" s="1"/>
      <c r="E4" s="1"/>
      <c r="G4" s="9" t="s">
        <v>13</v>
      </c>
      <c r="H4" s="10">
        <f>D11+E11-C11+C12</f>
        <v>330000</v>
      </c>
      <c r="I4" s="13"/>
      <c r="J4" s="13"/>
    </row>
    <row r="5" ht="21" customHeight="1" spans="1:10">
      <c r="A5" s="11"/>
      <c r="B5" s="1" t="s">
        <v>14</v>
      </c>
      <c r="C5" s="12">
        <v>70000</v>
      </c>
      <c r="D5" s="12">
        <v>560000</v>
      </c>
      <c r="E5" s="12">
        <v>90000</v>
      </c>
      <c r="G5" s="9" t="s">
        <v>15</v>
      </c>
      <c r="H5" s="10">
        <f>C14+C17+C18</f>
        <v>270000</v>
      </c>
      <c r="I5" s="13"/>
      <c r="J5" s="13"/>
    </row>
    <row r="6" ht="21" customHeight="1" spans="1:10">
      <c r="A6" s="11"/>
      <c r="B6" s="1" t="s">
        <v>16</v>
      </c>
      <c r="C6" s="12">
        <v>10000</v>
      </c>
      <c r="D6" s="12">
        <v>75000</v>
      </c>
      <c r="E6" s="12">
        <v>12000</v>
      </c>
      <c r="G6" s="13"/>
      <c r="H6" s="14">
        <f>SUM(H3:H5)</f>
        <v>703000</v>
      </c>
      <c r="I6" s="13"/>
      <c r="J6" s="14">
        <f>J3</f>
        <v>703000</v>
      </c>
    </row>
    <row r="7" ht="21" customHeight="1" spans="1:10">
      <c r="A7" s="11"/>
      <c r="B7" s="1" t="s">
        <v>17</v>
      </c>
      <c r="C7" s="12">
        <v>230000</v>
      </c>
      <c r="D7" s="15" t="s">
        <v>18</v>
      </c>
      <c r="E7" s="12">
        <v>170000</v>
      </c>
      <c r="G7" s="13"/>
      <c r="H7" s="13"/>
      <c r="I7" s="13"/>
      <c r="J7" s="13"/>
    </row>
    <row r="8" ht="21" customHeight="1" spans="1:10">
      <c r="A8" s="11"/>
      <c r="B8" s="16" t="s">
        <v>19</v>
      </c>
      <c r="C8" s="17">
        <v>140000</v>
      </c>
      <c r="D8" s="15" t="s">
        <v>18</v>
      </c>
      <c r="E8" s="17">
        <v>175000</v>
      </c>
      <c r="G8" s="4" t="s">
        <v>10</v>
      </c>
      <c r="H8" s="4"/>
      <c r="I8" s="4"/>
      <c r="J8" s="4"/>
    </row>
    <row r="9" ht="21" customHeight="1" spans="1:10">
      <c r="A9" s="8" t="s">
        <v>20</v>
      </c>
      <c r="B9" s="1" t="s">
        <v>21</v>
      </c>
      <c r="C9" s="18" t="s">
        <v>22</v>
      </c>
      <c r="D9" s="18" t="s">
        <v>23</v>
      </c>
      <c r="E9" s="18" t="s">
        <v>24</v>
      </c>
      <c r="G9" s="19" t="s">
        <v>5</v>
      </c>
      <c r="H9" s="10">
        <f>C7</f>
        <v>230000</v>
      </c>
      <c r="I9" s="9" t="s">
        <v>25</v>
      </c>
      <c r="J9" s="22">
        <f>J14-J10</f>
        <v>2263000</v>
      </c>
    </row>
    <row r="10" ht="21" customHeight="1" spans="1:10">
      <c r="A10" s="11"/>
      <c r="B10" s="1" t="s">
        <v>26</v>
      </c>
      <c r="C10" s="12">
        <v>210000</v>
      </c>
      <c r="D10" s="12">
        <v>940000</v>
      </c>
      <c r="E10" s="12">
        <v>190000</v>
      </c>
      <c r="G10" s="9" t="s">
        <v>27</v>
      </c>
      <c r="H10" s="10">
        <f>C5+D5-E5</f>
        <v>540000</v>
      </c>
      <c r="I10" s="9" t="s">
        <v>7</v>
      </c>
      <c r="J10" s="23">
        <f>E7</f>
        <v>170000</v>
      </c>
    </row>
    <row r="11" ht="21" customHeight="1" spans="1:10">
      <c r="A11" s="11"/>
      <c r="B11" s="16" t="s">
        <v>28</v>
      </c>
      <c r="C11" s="17">
        <v>20000</v>
      </c>
      <c r="D11" s="17">
        <v>170000</v>
      </c>
      <c r="E11" s="17">
        <v>30000</v>
      </c>
      <c r="G11" s="9" t="s">
        <v>29</v>
      </c>
      <c r="H11" s="10">
        <f>D10+E10-C10</f>
        <v>920000</v>
      </c>
      <c r="I11" s="9"/>
      <c r="J11" s="9"/>
    </row>
    <row r="12" ht="21" customHeight="1" spans="1:10">
      <c r="A12" s="8" t="s">
        <v>30</v>
      </c>
      <c r="B12" s="1" t="s">
        <v>65</v>
      </c>
      <c r="C12" s="12">
        <v>150000</v>
      </c>
      <c r="D12" s="12"/>
      <c r="E12" s="12"/>
      <c r="G12" s="9" t="s">
        <v>66</v>
      </c>
      <c r="H12" s="10">
        <f>C13</f>
        <v>40000</v>
      </c>
      <c r="I12" s="9"/>
      <c r="J12" s="9"/>
    </row>
    <row r="13" ht="21" customHeight="1" spans="1:10">
      <c r="A13" s="8" t="s">
        <v>32</v>
      </c>
      <c r="B13" s="1" t="s">
        <v>67</v>
      </c>
      <c r="C13" s="12">
        <v>40000</v>
      </c>
      <c r="D13" s="12"/>
      <c r="E13" s="12"/>
      <c r="G13" s="9" t="s">
        <v>2</v>
      </c>
      <c r="H13" s="10">
        <f>J3</f>
        <v>703000</v>
      </c>
      <c r="I13" s="9"/>
      <c r="J13" s="9"/>
    </row>
    <row r="14" ht="21" customHeight="1" spans="1:10">
      <c r="A14" s="8" t="s">
        <v>34</v>
      </c>
      <c r="B14" s="1" t="s">
        <v>35</v>
      </c>
      <c r="C14" s="12">
        <v>100000</v>
      </c>
      <c r="D14" s="12"/>
      <c r="E14" s="12"/>
      <c r="G14" s="9"/>
      <c r="H14" s="14">
        <f>SUM(H9:H13)</f>
        <v>2433000</v>
      </c>
      <c r="I14" s="9"/>
      <c r="J14" s="14">
        <f>H14</f>
        <v>2433000</v>
      </c>
    </row>
    <row r="15" ht="21" customHeight="1" spans="1:10">
      <c r="A15" s="8" t="s">
        <v>36</v>
      </c>
      <c r="B15" s="1" t="s">
        <v>68</v>
      </c>
      <c r="C15" s="12">
        <v>50000</v>
      </c>
      <c r="D15" s="12"/>
      <c r="E15" s="12"/>
      <c r="G15" s="9"/>
      <c r="H15" s="9"/>
      <c r="I15" s="9"/>
      <c r="J15" s="9"/>
    </row>
    <row r="16" ht="21" customHeight="1" spans="1:10">
      <c r="A16" s="8" t="s">
        <v>39</v>
      </c>
      <c r="B16" s="1" t="s">
        <v>60</v>
      </c>
      <c r="C16" s="12">
        <v>200000</v>
      </c>
      <c r="D16" s="12"/>
      <c r="E16" s="12"/>
      <c r="G16" s="4" t="s">
        <v>38</v>
      </c>
      <c r="H16" s="4"/>
      <c r="I16" s="4"/>
      <c r="J16" s="4"/>
    </row>
    <row r="17" ht="21" customHeight="1" spans="1:10">
      <c r="A17" s="8" t="s">
        <v>42</v>
      </c>
      <c r="B17" s="1" t="s">
        <v>61</v>
      </c>
      <c r="C17" s="12">
        <v>90000</v>
      </c>
      <c r="D17" s="12"/>
      <c r="E17" s="12"/>
      <c r="G17" s="19" t="s">
        <v>5</v>
      </c>
      <c r="H17" s="10">
        <f>C8</f>
        <v>140000</v>
      </c>
      <c r="I17" s="9" t="s">
        <v>41</v>
      </c>
      <c r="J17" s="22">
        <f>J19-J18</f>
        <v>2228000</v>
      </c>
    </row>
    <row r="18" ht="21" customHeight="1" spans="1:10">
      <c r="A18" s="8" t="s">
        <v>44</v>
      </c>
      <c r="B18" s="1" t="s">
        <v>69</v>
      </c>
      <c r="C18" s="12">
        <v>80000</v>
      </c>
      <c r="D18" s="12"/>
      <c r="E18" s="12"/>
      <c r="G18" s="9" t="s">
        <v>25</v>
      </c>
      <c r="H18" s="10">
        <f>J9</f>
        <v>2263000</v>
      </c>
      <c r="I18" s="9" t="s">
        <v>7</v>
      </c>
      <c r="J18" s="23">
        <f>E8</f>
        <v>175000</v>
      </c>
    </row>
    <row r="19" ht="21" customHeight="1" spans="1:10">
      <c r="A19" s="8" t="s">
        <v>46</v>
      </c>
      <c r="B19" s="1" t="s">
        <v>47</v>
      </c>
      <c r="C19" s="12">
        <v>200000</v>
      </c>
      <c r="D19" s="12"/>
      <c r="E19" s="12"/>
      <c r="G19" s="9"/>
      <c r="H19" s="14">
        <f>SUM(H17:H18)</f>
        <v>2403000</v>
      </c>
      <c r="I19" s="9"/>
      <c r="J19" s="14">
        <f>H19</f>
        <v>2403000</v>
      </c>
    </row>
    <row r="20" ht="21" customHeight="1" spans="1:10">
      <c r="A20" s="8" t="s">
        <v>48</v>
      </c>
      <c r="B20" s="1" t="s">
        <v>62</v>
      </c>
      <c r="C20" s="12">
        <v>150000</v>
      </c>
      <c r="D20" s="12"/>
      <c r="E20" s="12"/>
      <c r="G20" s="9"/>
      <c r="H20" s="9"/>
      <c r="I20" s="9"/>
      <c r="J20" s="9"/>
    </row>
    <row r="21" ht="21" customHeight="1" spans="1:10">
      <c r="A21" s="8" t="s">
        <v>51</v>
      </c>
      <c r="B21" s="1" t="s">
        <v>33</v>
      </c>
      <c r="C21" s="12">
        <v>30000</v>
      </c>
      <c r="D21" s="12"/>
      <c r="E21" s="12"/>
      <c r="G21" s="4" t="s">
        <v>50</v>
      </c>
      <c r="H21" s="4"/>
      <c r="I21" s="4"/>
      <c r="J21" s="4"/>
    </row>
    <row r="22" ht="21" customHeight="1" spans="1:10">
      <c r="A22" s="8" t="s">
        <v>70</v>
      </c>
      <c r="B22" s="1" t="s">
        <v>71</v>
      </c>
      <c r="C22" s="12">
        <v>400000</v>
      </c>
      <c r="D22" s="20"/>
      <c r="E22" s="20"/>
      <c r="G22" s="19" t="s">
        <v>41</v>
      </c>
      <c r="H22" s="10">
        <f>J17</f>
        <v>2228000</v>
      </c>
      <c r="I22" s="9" t="s">
        <v>53</v>
      </c>
      <c r="J22" s="24">
        <v>4500000</v>
      </c>
    </row>
    <row r="23" ht="21" customHeight="1" spans="1:10">
      <c r="A23" s="21" t="s">
        <v>72</v>
      </c>
      <c r="B23" s="1" t="s">
        <v>73</v>
      </c>
      <c r="C23" s="20"/>
      <c r="D23" s="20"/>
      <c r="E23" s="20"/>
      <c r="G23" s="9" t="s">
        <v>54</v>
      </c>
      <c r="H23" s="10">
        <f>C16+C20</f>
        <v>350000</v>
      </c>
      <c r="I23" s="9"/>
      <c r="J23" s="25"/>
    </row>
    <row r="24" ht="21" customHeight="1" spans="3:10">
      <c r="C24" s="20"/>
      <c r="G24" s="9" t="s">
        <v>55</v>
      </c>
      <c r="H24" s="10">
        <f>C15+C19+C22</f>
        <v>650000</v>
      </c>
      <c r="I24" s="9"/>
      <c r="J24" s="9"/>
    </row>
    <row r="25" ht="21" customHeight="1" spans="7:10">
      <c r="G25" s="9" t="s">
        <v>56</v>
      </c>
      <c r="H25" s="10">
        <f>H26-(H22+H23+H24)</f>
        <v>1272000</v>
      </c>
      <c r="I25" s="9"/>
      <c r="J25" s="9"/>
    </row>
    <row r="26" spans="7:10">
      <c r="G26" s="13"/>
      <c r="H26" s="14">
        <f>J26</f>
        <v>4500000</v>
      </c>
      <c r="I26" s="13"/>
      <c r="J26" s="14">
        <f>J22</f>
        <v>4500000</v>
      </c>
    </row>
  </sheetData>
  <mergeCells count="5">
    <mergeCell ref="B1:E1"/>
    <mergeCell ref="G2:J2"/>
    <mergeCell ref="G8:J8"/>
    <mergeCell ref="G16:J16"/>
    <mergeCell ref="G21:J21"/>
  </mergeCells>
  <pageMargins left="0.314583333333333" right="0.314583333333333" top="0.747916666666667" bottom="0.747916666666667" header="0.314583333333333" footer="0.314583333333333"/>
  <pageSetup paperSize="9" scale="9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6"/>
  <sheetViews>
    <sheetView topLeftCell="A5" workbookViewId="0">
      <selection activeCell="A2" sqref="A2"/>
    </sheetView>
  </sheetViews>
  <sheetFormatPr defaultColWidth="9" defaultRowHeight="14.25"/>
  <cols>
    <col min="1" max="1" width="7.25" customWidth="1"/>
    <col min="2" max="2" width="27.625" customWidth="1"/>
    <col min="3" max="5" width="11" customWidth="1"/>
    <col min="6" max="6" width="3.125" customWidth="1"/>
    <col min="7" max="7" width="11" customWidth="1"/>
    <col min="8" max="8" width="18" customWidth="1"/>
    <col min="9" max="9" width="11" customWidth="1"/>
    <col min="10" max="10" width="18" customWidth="1"/>
  </cols>
  <sheetData>
    <row r="1" ht="25.5" spans="1:5">
      <c r="A1" s="1" t="s">
        <v>64</v>
      </c>
      <c r="B1" s="2" t="s">
        <v>1</v>
      </c>
      <c r="C1" s="3"/>
      <c r="D1" s="3"/>
      <c r="E1" s="3"/>
    </row>
    <row r="2" spans="1:10">
      <c r="A2" s="1"/>
      <c r="B2" s="1"/>
      <c r="C2" s="1"/>
      <c r="D2" s="1"/>
      <c r="E2" s="1"/>
      <c r="G2" s="4" t="s">
        <v>2</v>
      </c>
      <c r="H2" s="4"/>
      <c r="I2" s="4"/>
      <c r="J2" s="4"/>
    </row>
    <row r="3" spans="1:10">
      <c r="A3" s="1" t="s">
        <v>3</v>
      </c>
      <c r="B3" s="1" t="s">
        <v>4</v>
      </c>
      <c r="C3" s="5" t="s">
        <v>5</v>
      </c>
      <c r="D3" s="5" t="s">
        <v>6</v>
      </c>
      <c r="E3" s="5" t="s">
        <v>7</v>
      </c>
      <c r="G3" s="6" t="s">
        <v>8</v>
      </c>
      <c r="H3" s="26" t="s">
        <v>9</v>
      </c>
      <c r="I3" s="6" t="s">
        <v>10</v>
      </c>
      <c r="J3" s="6" t="s">
        <v>9</v>
      </c>
    </row>
    <row r="4" ht="21" customHeight="1" spans="1:10">
      <c r="A4" s="8" t="s">
        <v>11</v>
      </c>
      <c r="B4" s="1" t="s">
        <v>12</v>
      </c>
      <c r="C4" s="1"/>
      <c r="D4" s="1"/>
      <c r="E4" s="1"/>
      <c r="G4" s="9" t="s">
        <v>13</v>
      </c>
      <c r="H4" s="27" t="s">
        <v>9</v>
      </c>
      <c r="I4" s="13"/>
      <c r="J4" s="13"/>
    </row>
    <row r="5" ht="21" customHeight="1" spans="1:10">
      <c r="A5" s="11"/>
      <c r="B5" s="1" t="s">
        <v>14</v>
      </c>
      <c r="C5" s="12">
        <v>70000</v>
      </c>
      <c r="D5" s="12">
        <v>560000</v>
      </c>
      <c r="E5" s="12">
        <v>90000</v>
      </c>
      <c r="G5" s="9" t="s">
        <v>15</v>
      </c>
      <c r="H5" s="27" t="s">
        <v>9</v>
      </c>
      <c r="I5" s="13"/>
      <c r="J5" s="13"/>
    </row>
    <row r="6" ht="21" customHeight="1" spans="1:10">
      <c r="A6" s="11"/>
      <c r="B6" s="1" t="s">
        <v>16</v>
      </c>
      <c r="C6" s="12">
        <v>10000</v>
      </c>
      <c r="D6" s="12">
        <v>75000</v>
      </c>
      <c r="E6" s="12">
        <v>12000</v>
      </c>
      <c r="G6" s="13"/>
      <c r="H6" s="28" t="s">
        <v>9</v>
      </c>
      <c r="I6" s="13"/>
      <c r="J6" s="28" t="s">
        <v>9</v>
      </c>
    </row>
    <row r="7" ht="21" customHeight="1" spans="1:10">
      <c r="A7" s="11"/>
      <c r="B7" s="1" t="s">
        <v>17</v>
      </c>
      <c r="C7" s="12">
        <v>230000</v>
      </c>
      <c r="D7" s="15" t="s">
        <v>18</v>
      </c>
      <c r="E7" s="12">
        <v>170000</v>
      </c>
      <c r="G7" s="13"/>
      <c r="H7" s="13"/>
      <c r="I7" s="13"/>
      <c r="J7" s="13"/>
    </row>
    <row r="8" ht="21" customHeight="1" spans="1:10">
      <c r="A8" s="11"/>
      <c r="B8" s="16" t="s">
        <v>19</v>
      </c>
      <c r="C8" s="17">
        <v>140000</v>
      </c>
      <c r="D8" s="15" t="s">
        <v>18</v>
      </c>
      <c r="E8" s="17">
        <v>175000</v>
      </c>
      <c r="G8" s="4" t="s">
        <v>10</v>
      </c>
      <c r="H8" s="4"/>
      <c r="I8" s="4"/>
      <c r="J8" s="4"/>
    </row>
    <row r="9" ht="21" customHeight="1" spans="1:10">
      <c r="A9" s="8" t="s">
        <v>20</v>
      </c>
      <c r="B9" s="1" t="s">
        <v>21</v>
      </c>
      <c r="C9" s="18" t="s">
        <v>22</v>
      </c>
      <c r="D9" s="18" t="s">
        <v>23</v>
      </c>
      <c r="E9" s="18" t="s">
        <v>24</v>
      </c>
      <c r="G9" s="19" t="s">
        <v>5</v>
      </c>
      <c r="H9" s="27" t="s">
        <v>9</v>
      </c>
      <c r="I9" s="9" t="s">
        <v>25</v>
      </c>
      <c r="J9" s="6" t="s">
        <v>9</v>
      </c>
    </row>
    <row r="10" ht="21" customHeight="1" spans="1:10">
      <c r="A10" s="11"/>
      <c r="B10" s="1" t="s">
        <v>26</v>
      </c>
      <c r="C10" s="12">
        <v>210000</v>
      </c>
      <c r="D10" s="12">
        <v>940000</v>
      </c>
      <c r="E10" s="12">
        <v>190000</v>
      </c>
      <c r="G10" s="9" t="s">
        <v>27</v>
      </c>
      <c r="H10" s="27" t="s">
        <v>9</v>
      </c>
      <c r="I10" s="9" t="s">
        <v>7</v>
      </c>
      <c r="J10" s="25" t="s">
        <v>9</v>
      </c>
    </row>
    <row r="11" ht="21" customHeight="1" spans="1:10">
      <c r="A11" s="11"/>
      <c r="B11" s="16" t="s">
        <v>28</v>
      </c>
      <c r="C11" s="17">
        <v>20000</v>
      </c>
      <c r="D11" s="17">
        <v>170000</v>
      </c>
      <c r="E11" s="17">
        <v>30000</v>
      </c>
      <c r="G11" s="9" t="s">
        <v>29</v>
      </c>
      <c r="H11" s="27" t="s">
        <v>9</v>
      </c>
      <c r="I11" s="9"/>
      <c r="J11" s="9"/>
    </row>
    <row r="12" ht="21" customHeight="1" spans="1:10">
      <c r="A12" s="8" t="s">
        <v>30</v>
      </c>
      <c r="B12" s="1" t="s">
        <v>65</v>
      </c>
      <c r="C12" s="12">
        <v>150000</v>
      </c>
      <c r="D12" s="12"/>
      <c r="E12" s="12"/>
      <c r="G12" s="9" t="s">
        <v>66</v>
      </c>
      <c r="H12" s="27" t="s">
        <v>9</v>
      </c>
      <c r="I12" s="9"/>
      <c r="J12" s="9"/>
    </row>
    <row r="13" ht="21" customHeight="1" spans="1:10">
      <c r="A13" s="8" t="s">
        <v>32</v>
      </c>
      <c r="B13" s="1" t="s">
        <v>67</v>
      </c>
      <c r="C13" s="12">
        <v>40000</v>
      </c>
      <c r="D13" s="12"/>
      <c r="E13" s="12"/>
      <c r="G13" s="9" t="s">
        <v>2</v>
      </c>
      <c r="H13" s="27" t="s">
        <v>9</v>
      </c>
      <c r="I13" s="9"/>
      <c r="J13" s="9"/>
    </row>
    <row r="14" ht="21" customHeight="1" spans="1:10">
      <c r="A14" s="8" t="s">
        <v>34</v>
      </c>
      <c r="B14" s="1" t="s">
        <v>35</v>
      </c>
      <c r="C14" s="12">
        <v>100000</v>
      </c>
      <c r="D14" s="12"/>
      <c r="E14" s="12"/>
      <c r="G14" s="9"/>
      <c r="H14" s="28" t="s">
        <v>9</v>
      </c>
      <c r="I14" s="9"/>
      <c r="J14" s="28" t="s">
        <v>9</v>
      </c>
    </row>
    <row r="15" ht="21" customHeight="1" spans="1:10">
      <c r="A15" s="8" t="s">
        <v>36</v>
      </c>
      <c r="B15" s="1" t="s">
        <v>68</v>
      </c>
      <c r="C15" s="12">
        <v>50000</v>
      </c>
      <c r="D15" s="12"/>
      <c r="E15" s="12"/>
      <c r="G15" s="9"/>
      <c r="H15" s="9"/>
      <c r="I15" s="9"/>
      <c r="J15" s="9"/>
    </row>
    <row r="16" ht="21" customHeight="1" spans="1:10">
      <c r="A16" s="8" t="s">
        <v>39</v>
      </c>
      <c r="B16" s="1" t="s">
        <v>60</v>
      </c>
      <c r="C16" s="12">
        <v>200000</v>
      </c>
      <c r="D16" s="12"/>
      <c r="E16" s="12"/>
      <c r="G16" s="4" t="s">
        <v>38</v>
      </c>
      <c r="H16" s="4"/>
      <c r="I16" s="4"/>
      <c r="J16" s="4"/>
    </row>
    <row r="17" ht="21" customHeight="1" spans="1:10">
      <c r="A17" s="8" t="s">
        <v>42</v>
      </c>
      <c r="B17" s="1" t="s">
        <v>61</v>
      </c>
      <c r="C17" s="12">
        <v>90000</v>
      </c>
      <c r="D17" s="12"/>
      <c r="E17" s="12"/>
      <c r="G17" s="19" t="s">
        <v>5</v>
      </c>
      <c r="H17" s="27" t="s">
        <v>9</v>
      </c>
      <c r="I17" s="9" t="s">
        <v>41</v>
      </c>
      <c r="J17" s="6" t="s">
        <v>9</v>
      </c>
    </row>
    <row r="18" ht="21" customHeight="1" spans="1:10">
      <c r="A18" s="8" t="s">
        <v>44</v>
      </c>
      <c r="B18" s="1" t="s">
        <v>69</v>
      </c>
      <c r="C18" s="12">
        <v>80000</v>
      </c>
      <c r="D18" s="12"/>
      <c r="E18" s="12"/>
      <c r="G18" s="9" t="s">
        <v>25</v>
      </c>
      <c r="H18" s="27" t="s">
        <v>9</v>
      </c>
      <c r="I18" s="9" t="s">
        <v>7</v>
      </c>
      <c r="J18" s="25" t="s">
        <v>9</v>
      </c>
    </row>
    <row r="19" ht="21" customHeight="1" spans="1:10">
      <c r="A19" s="8" t="s">
        <v>46</v>
      </c>
      <c r="B19" s="1" t="s">
        <v>47</v>
      </c>
      <c r="C19" s="12">
        <v>200000</v>
      </c>
      <c r="D19" s="12"/>
      <c r="E19" s="12"/>
      <c r="G19" s="9"/>
      <c r="H19" s="28" t="s">
        <v>9</v>
      </c>
      <c r="I19" s="9"/>
      <c r="J19" s="28" t="s">
        <v>9</v>
      </c>
    </row>
    <row r="20" ht="21" customHeight="1" spans="1:10">
      <c r="A20" s="8" t="s">
        <v>48</v>
      </c>
      <c r="B20" s="1" t="s">
        <v>62</v>
      </c>
      <c r="C20" s="12">
        <v>150000</v>
      </c>
      <c r="D20" s="12"/>
      <c r="E20" s="12"/>
      <c r="G20" s="9"/>
      <c r="H20" s="9"/>
      <c r="I20" s="9"/>
      <c r="J20" s="9"/>
    </row>
    <row r="21" ht="21" customHeight="1" spans="1:10">
      <c r="A21" s="8" t="s">
        <v>51</v>
      </c>
      <c r="B21" s="1" t="s">
        <v>33</v>
      </c>
      <c r="C21" s="12">
        <v>30000</v>
      </c>
      <c r="D21" s="12"/>
      <c r="E21" s="12"/>
      <c r="G21" s="4" t="s">
        <v>50</v>
      </c>
      <c r="H21" s="4"/>
      <c r="I21" s="4"/>
      <c r="J21" s="4"/>
    </row>
    <row r="22" ht="21" customHeight="1" spans="1:10">
      <c r="A22" s="8" t="s">
        <v>70</v>
      </c>
      <c r="B22" s="1" t="s">
        <v>71</v>
      </c>
      <c r="C22" s="12">
        <v>400000</v>
      </c>
      <c r="D22" s="20"/>
      <c r="E22" s="20"/>
      <c r="G22" s="19" t="s">
        <v>41</v>
      </c>
      <c r="H22" s="27" t="s">
        <v>9</v>
      </c>
      <c r="I22" s="9" t="s">
        <v>53</v>
      </c>
      <c r="J22" s="24">
        <v>4500000</v>
      </c>
    </row>
    <row r="23" ht="21" customHeight="1" spans="1:10">
      <c r="A23" s="21" t="s">
        <v>72</v>
      </c>
      <c r="B23" s="1" t="s">
        <v>73</v>
      </c>
      <c r="C23" s="20"/>
      <c r="D23" s="20"/>
      <c r="E23" s="20"/>
      <c r="G23" s="9" t="s">
        <v>54</v>
      </c>
      <c r="H23" s="27" t="s">
        <v>9</v>
      </c>
      <c r="I23" s="9"/>
      <c r="J23" s="25"/>
    </row>
    <row r="24" ht="21" customHeight="1" spans="3:10">
      <c r="C24" s="20"/>
      <c r="G24" s="9" t="s">
        <v>55</v>
      </c>
      <c r="H24" s="27" t="s">
        <v>9</v>
      </c>
      <c r="I24" s="9"/>
      <c r="J24" s="9"/>
    </row>
    <row r="25" ht="21" customHeight="1" spans="7:10">
      <c r="G25" s="9" t="s">
        <v>56</v>
      </c>
      <c r="H25" s="27" t="s">
        <v>9</v>
      </c>
      <c r="I25" s="9"/>
      <c r="J25" s="9"/>
    </row>
    <row r="26" spans="7:10">
      <c r="G26" s="13"/>
      <c r="H26" s="28" t="s">
        <v>9</v>
      </c>
      <c r="I26" s="13"/>
      <c r="J26" s="28" t="s">
        <v>9</v>
      </c>
    </row>
  </sheetData>
  <mergeCells count="5">
    <mergeCell ref="B1:E1"/>
    <mergeCell ref="G2:J2"/>
    <mergeCell ref="G8:J8"/>
    <mergeCell ref="G16:J16"/>
    <mergeCell ref="G21:J21"/>
  </mergeCells>
  <pageMargins left="0.314583333333333" right="0.314583333333333" top="0.747916666666667" bottom="0.747916666666667" header="0.314583333333333" footer="0.314583333333333"/>
  <pageSetup paperSize="9" scale="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6"/>
  <sheetViews>
    <sheetView workbookViewId="0">
      <selection activeCell="A2" sqref="A2"/>
    </sheetView>
  </sheetViews>
  <sheetFormatPr defaultColWidth="9" defaultRowHeight="14.25"/>
  <cols>
    <col min="1" max="1" width="7.25" customWidth="1"/>
    <col min="2" max="2" width="27.625" customWidth="1"/>
    <col min="3" max="5" width="11" customWidth="1"/>
    <col min="6" max="6" width="7.75" customWidth="1"/>
    <col min="7" max="7" width="11" customWidth="1"/>
    <col min="8" max="8" width="18" customWidth="1"/>
    <col min="9" max="9" width="11" customWidth="1"/>
    <col min="10" max="10" width="18" customWidth="1"/>
  </cols>
  <sheetData>
    <row r="1" ht="32.25" customHeight="1" spans="1:5">
      <c r="A1" s="1" t="s">
        <v>74</v>
      </c>
      <c r="B1" s="2" t="s">
        <v>1</v>
      </c>
      <c r="C1" s="3"/>
      <c r="D1" s="3"/>
      <c r="E1" s="3"/>
    </row>
    <row r="2" spans="1:10">
      <c r="A2" s="1"/>
      <c r="B2" s="1"/>
      <c r="C2" s="1"/>
      <c r="D2" s="1"/>
      <c r="E2" s="1"/>
      <c r="G2" s="4" t="s">
        <v>2</v>
      </c>
      <c r="H2" s="4"/>
      <c r="I2" s="4"/>
      <c r="J2" s="4"/>
    </row>
    <row r="3" ht="21" customHeight="1" spans="1:10">
      <c r="A3" s="1" t="s">
        <v>3</v>
      </c>
      <c r="B3" s="1" t="s">
        <v>4</v>
      </c>
      <c r="C3" s="5" t="s">
        <v>5</v>
      </c>
      <c r="D3" s="5" t="s">
        <v>6</v>
      </c>
      <c r="E3" s="5" t="s">
        <v>7</v>
      </c>
      <c r="G3" s="6" t="s">
        <v>8</v>
      </c>
      <c r="H3" s="26" t="s">
        <v>9</v>
      </c>
      <c r="I3" s="6" t="s">
        <v>10</v>
      </c>
      <c r="J3" s="6" t="s">
        <v>9</v>
      </c>
    </row>
    <row r="4" ht="21" customHeight="1" spans="1:10">
      <c r="A4" s="8" t="s">
        <v>11</v>
      </c>
      <c r="B4" s="1" t="s">
        <v>12</v>
      </c>
      <c r="C4" s="1"/>
      <c r="D4" s="1"/>
      <c r="E4" s="1"/>
      <c r="G4" s="9" t="s">
        <v>13</v>
      </c>
      <c r="H4" s="27" t="s">
        <v>9</v>
      </c>
      <c r="I4" s="13"/>
      <c r="J4" s="13"/>
    </row>
    <row r="5" ht="21" customHeight="1" spans="1:10">
      <c r="A5" s="11"/>
      <c r="B5" s="1" t="s">
        <v>14</v>
      </c>
      <c r="C5" s="12">
        <v>50000</v>
      </c>
      <c r="D5" s="12">
        <v>320000</v>
      </c>
      <c r="E5" s="12">
        <v>75000</v>
      </c>
      <c r="G5" s="9" t="s">
        <v>15</v>
      </c>
      <c r="H5" s="27" t="s">
        <v>9</v>
      </c>
      <c r="I5" s="13"/>
      <c r="J5" s="13"/>
    </row>
    <row r="6" ht="21" customHeight="1" spans="1:10">
      <c r="A6" s="11"/>
      <c r="B6" s="1" t="s">
        <v>16</v>
      </c>
      <c r="C6" s="12">
        <v>20000</v>
      </c>
      <c r="D6" s="12">
        <v>67000</v>
      </c>
      <c r="E6" s="12">
        <v>13000</v>
      </c>
      <c r="G6" s="13"/>
      <c r="H6" s="28" t="s">
        <v>9</v>
      </c>
      <c r="I6" s="13"/>
      <c r="J6" s="28" t="s">
        <v>9</v>
      </c>
    </row>
    <row r="7" ht="21" customHeight="1" spans="1:10">
      <c r="A7" s="11"/>
      <c r="B7" s="1" t="s">
        <v>17</v>
      </c>
      <c r="C7" s="12">
        <v>216000</v>
      </c>
      <c r="D7" s="15" t="s">
        <v>18</v>
      </c>
      <c r="E7" s="12">
        <v>199000</v>
      </c>
      <c r="G7" s="13"/>
      <c r="H7" s="13"/>
      <c r="I7" s="13"/>
      <c r="J7" s="13"/>
    </row>
    <row r="8" ht="21" customHeight="1" spans="1:10">
      <c r="A8" s="11"/>
      <c r="B8" s="16" t="s">
        <v>19</v>
      </c>
      <c r="C8" s="17">
        <v>223000</v>
      </c>
      <c r="D8" s="15" t="s">
        <v>18</v>
      </c>
      <c r="E8" s="17">
        <v>198000</v>
      </c>
      <c r="G8" s="4" t="s">
        <v>10</v>
      </c>
      <c r="H8" s="4"/>
      <c r="I8" s="4"/>
      <c r="J8" s="4"/>
    </row>
    <row r="9" ht="21" customHeight="1" spans="1:10">
      <c r="A9" s="8" t="s">
        <v>20</v>
      </c>
      <c r="B9" s="1" t="s">
        <v>21</v>
      </c>
      <c r="C9" s="18" t="s">
        <v>22</v>
      </c>
      <c r="D9" s="18" t="s">
        <v>23</v>
      </c>
      <c r="E9" s="18" t="s">
        <v>24</v>
      </c>
      <c r="G9" s="19" t="s">
        <v>5</v>
      </c>
      <c r="H9" s="27" t="s">
        <v>9</v>
      </c>
      <c r="I9" s="9" t="s">
        <v>25</v>
      </c>
      <c r="J9" s="6" t="s">
        <v>9</v>
      </c>
    </row>
    <row r="10" ht="21" customHeight="1" spans="1:10">
      <c r="A10" s="11"/>
      <c r="B10" s="1" t="s">
        <v>26</v>
      </c>
      <c r="C10" s="12">
        <v>150000</v>
      </c>
      <c r="D10" s="12">
        <v>610000</v>
      </c>
      <c r="E10" s="12">
        <v>170000</v>
      </c>
      <c r="G10" s="9" t="s">
        <v>27</v>
      </c>
      <c r="H10" s="27" t="s">
        <v>9</v>
      </c>
      <c r="I10" s="9" t="s">
        <v>7</v>
      </c>
      <c r="J10" s="25" t="s">
        <v>9</v>
      </c>
    </row>
    <row r="11" ht="21" customHeight="1" spans="1:10">
      <c r="A11" s="11"/>
      <c r="B11" s="16" t="s">
        <v>28</v>
      </c>
      <c r="C11" s="17">
        <v>12000</v>
      </c>
      <c r="D11" s="17">
        <v>115000</v>
      </c>
      <c r="E11" s="17">
        <v>15000</v>
      </c>
      <c r="G11" s="9" t="s">
        <v>29</v>
      </c>
      <c r="H11" s="27" t="s">
        <v>9</v>
      </c>
      <c r="I11" s="9"/>
      <c r="J11" s="9"/>
    </row>
    <row r="12" ht="21" customHeight="1" spans="1:10">
      <c r="A12" s="8" t="s">
        <v>30</v>
      </c>
      <c r="B12" s="1" t="s">
        <v>33</v>
      </c>
      <c r="C12" s="12">
        <v>31000</v>
      </c>
      <c r="D12" s="12"/>
      <c r="E12" s="12"/>
      <c r="G12" s="9" t="s">
        <v>66</v>
      </c>
      <c r="H12" s="27" t="s">
        <v>9</v>
      </c>
      <c r="I12" s="9"/>
      <c r="J12" s="9"/>
    </row>
    <row r="13" ht="21" customHeight="1" spans="1:10">
      <c r="A13" s="8" t="s">
        <v>32</v>
      </c>
      <c r="B13" s="1" t="s">
        <v>67</v>
      </c>
      <c r="C13" s="12">
        <v>60000</v>
      </c>
      <c r="D13" s="12"/>
      <c r="E13" s="12"/>
      <c r="G13" s="9" t="s">
        <v>2</v>
      </c>
      <c r="H13" s="27" t="s">
        <v>9</v>
      </c>
      <c r="I13" s="9"/>
      <c r="J13" s="9"/>
    </row>
    <row r="14" ht="21" customHeight="1" spans="1:10">
      <c r="A14" s="8" t="s">
        <v>34</v>
      </c>
      <c r="B14" s="1" t="s">
        <v>45</v>
      </c>
      <c r="C14" s="12">
        <v>100000</v>
      </c>
      <c r="D14" s="12"/>
      <c r="E14" s="12"/>
      <c r="G14" s="9"/>
      <c r="H14" s="28" t="s">
        <v>9</v>
      </c>
      <c r="I14" s="9"/>
      <c r="J14" s="28" t="s">
        <v>9</v>
      </c>
    </row>
    <row r="15" ht="21" customHeight="1" spans="1:10">
      <c r="A15" s="8" t="s">
        <v>36</v>
      </c>
      <c r="B15" s="1" t="s">
        <v>75</v>
      </c>
      <c r="C15" s="12">
        <v>15000</v>
      </c>
      <c r="D15" s="12"/>
      <c r="E15" s="12"/>
      <c r="G15" s="9"/>
      <c r="H15" s="9"/>
      <c r="I15" s="9"/>
      <c r="J15" s="9"/>
    </row>
    <row r="16" ht="21" customHeight="1" spans="1:10">
      <c r="A16" s="8" t="s">
        <v>39</v>
      </c>
      <c r="B16" s="1" t="s">
        <v>60</v>
      </c>
      <c r="C16" s="12">
        <v>270000</v>
      </c>
      <c r="D16" s="12"/>
      <c r="E16" s="12"/>
      <c r="G16" s="4" t="s">
        <v>38</v>
      </c>
      <c r="H16" s="4"/>
      <c r="I16" s="4"/>
      <c r="J16" s="4"/>
    </row>
    <row r="17" ht="21" customHeight="1" spans="1:10">
      <c r="A17" s="8" t="s">
        <v>42</v>
      </c>
      <c r="B17" s="1" t="s">
        <v>61</v>
      </c>
      <c r="C17" s="12">
        <v>67000</v>
      </c>
      <c r="D17" s="12"/>
      <c r="E17" s="12"/>
      <c r="G17" s="19" t="s">
        <v>5</v>
      </c>
      <c r="H17" s="27" t="s">
        <v>9</v>
      </c>
      <c r="I17" s="9" t="s">
        <v>41</v>
      </c>
      <c r="J17" s="6" t="s">
        <v>9</v>
      </c>
    </row>
    <row r="18" ht="21" customHeight="1" spans="1:10">
      <c r="A18" s="8" t="s">
        <v>44</v>
      </c>
      <c r="B18" s="1" t="s">
        <v>76</v>
      </c>
      <c r="C18" s="12">
        <v>120000</v>
      </c>
      <c r="D18" s="12"/>
      <c r="E18" s="12"/>
      <c r="G18" s="9" t="s">
        <v>25</v>
      </c>
      <c r="H18" s="27" t="s">
        <v>9</v>
      </c>
      <c r="I18" s="9" t="s">
        <v>7</v>
      </c>
      <c r="J18" s="25" t="s">
        <v>9</v>
      </c>
    </row>
    <row r="19" ht="21" customHeight="1" spans="1:10">
      <c r="A19" s="8" t="s">
        <v>46</v>
      </c>
      <c r="B19" s="1" t="s">
        <v>47</v>
      </c>
      <c r="C19" s="12">
        <v>160000</v>
      </c>
      <c r="D19" s="12"/>
      <c r="E19" s="12"/>
      <c r="G19" s="9"/>
      <c r="H19" s="28" t="s">
        <v>9</v>
      </c>
      <c r="I19" s="9"/>
      <c r="J19" s="28" t="s">
        <v>9</v>
      </c>
    </row>
    <row r="20" ht="21" customHeight="1" spans="1:10">
      <c r="A20" s="8" t="s">
        <v>48</v>
      </c>
      <c r="B20" s="1" t="s">
        <v>59</v>
      </c>
      <c r="C20" s="12">
        <v>150000</v>
      </c>
      <c r="D20" s="12"/>
      <c r="E20" s="12"/>
      <c r="G20" s="9"/>
      <c r="H20" s="9"/>
      <c r="I20" s="9"/>
      <c r="J20" s="9"/>
    </row>
    <row r="21" ht="21" customHeight="1" spans="1:10">
      <c r="A21" s="8" t="s">
        <v>51</v>
      </c>
      <c r="B21" s="1" t="s">
        <v>31</v>
      </c>
      <c r="C21" s="12">
        <v>190000</v>
      </c>
      <c r="D21" s="12"/>
      <c r="E21" s="12"/>
      <c r="G21" s="4" t="s">
        <v>50</v>
      </c>
      <c r="H21" s="4"/>
      <c r="I21" s="4"/>
      <c r="J21" s="4"/>
    </row>
    <row r="22" ht="21" customHeight="1" spans="1:10">
      <c r="A22" s="8" t="s">
        <v>70</v>
      </c>
      <c r="B22" s="1" t="s">
        <v>77</v>
      </c>
      <c r="C22" s="12">
        <v>300000</v>
      </c>
      <c r="D22" s="20"/>
      <c r="E22" s="20"/>
      <c r="G22" s="19" t="s">
        <v>41</v>
      </c>
      <c r="H22" s="27" t="s">
        <v>9</v>
      </c>
      <c r="I22" s="9" t="s">
        <v>53</v>
      </c>
      <c r="J22" s="24">
        <v>3000000</v>
      </c>
    </row>
    <row r="23" ht="21" customHeight="1" spans="1:10">
      <c r="A23" s="21" t="s">
        <v>72</v>
      </c>
      <c r="B23" s="1" t="s">
        <v>73</v>
      </c>
      <c r="C23" s="20"/>
      <c r="D23" s="20"/>
      <c r="E23" s="20"/>
      <c r="G23" s="9" t="s">
        <v>54</v>
      </c>
      <c r="H23" s="27" t="s">
        <v>9</v>
      </c>
      <c r="I23" s="9"/>
      <c r="J23" s="25"/>
    </row>
    <row r="24" ht="21" customHeight="1" spans="3:10">
      <c r="C24" s="20"/>
      <c r="G24" s="9" t="s">
        <v>55</v>
      </c>
      <c r="H24" s="27" t="s">
        <v>9</v>
      </c>
      <c r="I24" s="9"/>
      <c r="J24" s="9"/>
    </row>
    <row r="25" ht="21" customHeight="1" spans="7:10">
      <c r="G25" s="9" t="s">
        <v>56</v>
      </c>
      <c r="H25" s="27" t="s">
        <v>9</v>
      </c>
      <c r="I25" s="9"/>
      <c r="J25" s="9"/>
    </row>
    <row r="26" spans="7:10">
      <c r="G26" s="13"/>
      <c r="H26" s="28" t="s">
        <v>9</v>
      </c>
      <c r="I26" s="13"/>
      <c r="J26" s="28" t="s">
        <v>9</v>
      </c>
    </row>
  </sheetData>
  <mergeCells count="5">
    <mergeCell ref="B1:E1"/>
    <mergeCell ref="G2:J2"/>
    <mergeCell ref="G8:J8"/>
    <mergeCell ref="G16:J16"/>
    <mergeCell ref="G21:J21"/>
  </mergeCells>
  <pageMargins left="0.314583333333333" right="0.314583333333333" top="0.747916666666667" bottom="0.747916666666667" header="0.314583333333333" footer="0.314583333333333"/>
  <pageSetup paperSize="9" scale="9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6"/>
  <sheetViews>
    <sheetView workbookViewId="0">
      <selection activeCell="B5" sqref="B5"/>
    </sheetView>
  </sheetViews>
  <sheetFormatPr defaultColWidth="9" defaultRowHeight="14.25"/>
  <cols>
    <col min="1" max="1" width="7.25" customWidth="1"/>
    <col min="2" max="2" width="27.625" customWidth="1"/>
    <col min="3" max="5" width="11" customWidth="1"/>
    <col min="6" max="6" width="7.75" customWidth="1"/>
    <col min="7" max="7" width="11" customWidth="1"/>
    <col min="8" max="8" width="18" customWidth="1"/>
    <col min="9" max="9" width="11" customWidth="1"/>
    <col min="10" max="10" width="18" customWidth="1"/>
  </cols>
  <sheetData>
    <row r="1" ht="32.25" customHeight="1" spans="1:5">
      <c r="A1" s="1" t="s">
        <v>74</v>
      </c>
      <c r="B1" s="2" t="s">
        <v>1</v>
      </c>
      <c r="C1" s="3"/>
      <c r="D1" s="3"/>
      <c r="E1" s="3"/>
    </row>
    <row r="2" spans="1:10">
      <c r="A2" s="1"/>
      <c r="B2" s="1"/>
      <c r="C2" s="1"/>
      <c r="D2" s="1"/>
      <c r="E2" s="1"/>
      <c r="G2" s="4" t="s">
        <v>2</v>
      </c>
      <c r="H2" s="4"/>
      <c r="I2" s="4"/>
      <c r="J2" s="4"/>
    </row>
    <row r="3" ht="21" customHeight="1" spans="1:10">
      <c r="A3" s="1" t="s">
        <v>3</v>
      </c>
      <c r="B3" s="1" t="s">
        <v>4</v>
      </c>
      <c r="C3" s="5" t="s">
        <v>5</v>
      </c>
      <c r="D3" s="5" t="s">
        <v>6</v>
      </c>
      <c r="E3" s="5" t="s">
        <v>7</v>
      </c>
      <c r="G3" s="6" t="s">
        <v>8</v>
      </c>
      <c r="H3" s="7">
        <f>C6+D6-E6+C12+C20</f>
        <v>255000</v>
      </c>
      <c r="I3" s="6" t="s">
        <v>10</v>
      </c>
      <c r="J3" s="22">
        <f>H6</f>
        <v>745000</v>
      </c>
    </row>
    <row r="4" ht="21" customHeight="1" spans="1:10">
      <c r="A4" s="8" t="s">
        <v>11</v>
      </c>
      <c r="B4" s="1" t="s">
        <v>12</v>
      </c>
      <c r="C4" s="1"/>
      <c r="D4" s="1"/>
      <c r="E4" s="1"/>
      <c r="G4" s="9" t="s">
        <v>13</v>
      </c>
      <c r="H4" s="10">
        <f>D11+E11-C11+C21</f>
        <v>308000</v>
      </c>
      <c r="I4" s="13"/>
      <c r="J4" s="13"/>
    </row>
    <row r="5" ht="21" customHeight="1" spans="1:10">
      <c r="A5" s="11"/>
      <c r="B5" s="1" t="s">
        <v>14</v>
      </c>
      <c r="C5" s="12">
        <v>50000</v>
      </c>
      <c r="D5" s="12">
        <v>320000</v>
      </c>
      <c r="E5" s="12">
        <v>75000</v>
      </c>
      <c r="G5" s="9" t="s">
        <v>15</v>
      </c>
      <c r="H5" s="10">
        <f>C14+C15+C17</f>
        <v>182000</v>
      </c>
      <c r="I5" s="13"/>
      <c r="J5" s="13"/>
    </row>
    <row r="6" ht="21" customHeight="1" spans="1:10">
      <c r="A6" s="11"/>
      <c r="B6" s="1" t="s">
        <v>16</v>
      </c>
      <c r="C6" s="12">
        <v>20000</v>
      </c>
      <c r="D6" s="12">
        <v>67000</v>
      </c>
      <c r="E6" s="12">
        <v>13000</v>
      </c>
      <c r="G6" s="13"/>
      <c r="H6" s="14">
        <f>SUM(H3:H5)</f>
        <v>745000</v>
      </c>
      <c r="I6" s="13"/>
      <c r="J6" s="14">
        <f>H6</f>
        <v>745000</v>
      </c>
    </row>
    <row r="7" ht="21" customHeight="1" spans="1:10">
      <c r="A7" s="11"/>
      <c r="B7" s="1" t="s">
        <v>17</v>
      </c>
      <c r="C7" s="12">
        <v>216000</v>
      </c>
      <c r="D7" s="15" t="s">
        <v>18</v>
      </c>
      <c r="E7" s="12">
        <v>199000</v>
      </c>
      <c r="G7" s="13"/>
      <c r="H7" s="13"/>
      <c r="I7" s="13"/>
      <c r="J7" s="13"/>
    </row>
    <row r="8" ht="21" customHeight="1" spans="1:10">
      <c r="A8" s="11"/>
      <c r="B8" s="16" t="s">
        <v>19</v>
      </c>
      <c r="C8" s="17">
        <v>223000</v>
      </c>
      <c r="D8" s="15" t="s">
        <v>18</v>
      </c>
      <c r="E8" s="17">
        <v>198000</v>
      </c>
      <c r="G8" s="4" t="s">
        <v>10</v>
      </c>
      <c r="H8" s="4"/>
      <c r="I8" s="4"/>
      <c r="J8" s="4"/>
    </row>
    <row r="9" ht="21" customHeight="1" spans="1:10">
      <c r="A9" s="8" t="s">
        <v>20</v>
      </c>
      <c r="B9" s="1" t="s">
        <v>21</v>
      </c>
      <c r="C9" s="18" t="s">
        <v>22</v>
      </c>
      <c r="D9" s="18" t="s">
        <v>23</v>
      </c>
      <c r="E9" s="18" t="s">
        <v>24</v>
      </c>
      <c r="G9" s="19" t="s">
        <v>5</v>
      </c>
      <c r="H9" s="10">
        <f>C7</f>
        <v>216000</v>
      </c>
      <c r="I9" s="9" t="s">
        <v>25</v>
      </c>
      <c r="J9" s="22">
        <f>H14-J10</f>
        <v>1235000</v>
      </c>
    </row>
    <row r="10" ht="21" customHeight="1" spans="1:10">
      <c r="A10" s="11"/>
      <c r="B10" s="1" t="s">
        <v>26</v>
      </c>
      <c r="C10" s="12">
        <v>150000</v>
      </c>
      <c r="D10" s="12">
        <v>610000</v>
      </c>
      <c r="E10" s="12">
        <v>170000</v>
      </c>
      <c r="G10" s="9" t="s">
        <v>27</v>
      </c>
      <c r="H10" s="10">
        <f>C5+D5-E5</f>
        <v>295000</v>
      </c>
      <c r="I10" s="9" t="s">
        <v>7</v>
      </c>
      <c r="J10" s="23">
        <f>E7</f>
        <v>199000</v>
      </c>
    </row>
    <row r="11" ht="21" customHeight="1" spans="1:10">
      <c r="A11" s="11"/>
      <c r="B11" s="16" t="s">
        <v>28</v>
      </c>
      <c r="C11" s="17">
        <v>12000</v>
      </c>
      <c r="D11" s="17">
        <v>115000</v>
      </c>
      <c r="E11" s="17">
        <v>15000</v>
      </c>
      <c r="G11" s="9" t="s">
        <v>29</v>
      </c>
      <c r="H11" s="10">
        <f>D11+E11-C11</f>
        <v>118000</v>
      </c>
      <c r="I11" s="9"/>
      <c r="J11" s="9"/>
    </row>
    <row r="12" ht="21" customHeight="1" spans="1:10">
      <c r="A12" s="8" t="s">
        <v>30</v>
      </c>
      <c r="B12" s="1" t="s">
        <v>33</v>
      </c>
      <c r="C12" s="12">
        <v>31000</v>
      </c>
      <c r="D12" s="12"/>
      <c r="E12" s="12"/>
      <c r="G12" s="9" t="s">
        <v>66</v>
      </c>
      <c r="H12" s="10">
        <f>C13</f>
        <v>60000</v>
      </c>
      <c r="I12" s="9"/>
      <c r="J12" s="9"/>
    </row>
    <row r="13" ht="21" customHeight="1" spans="1:10">
      <c r="A13" s="8" t="s">
        <v>32</v>
      </c>
      <c r="B13" s="1" t="s">
        <v>67</v>
      </c>
      <c r="C13" s="12">
        <v>60000</v>
      </c>
      <c r="D13" s="12"/>
      <c r="E13" s="12"/>
      <c r="G13" s="9" t="s">
        <v>2</v>
      </c>
      <c r="H13" s="10">
        <f>H6</f>
        <v>745000</v>
      </c>
      <c r="I13" s="9"/>
      <c r="J13" s="9"/>
    </row>
    <row r="14" ht="21" customHeight="1" spans="1:10">
      <c r="A14" s="8" t="s">
        <v>34</v>
      </c>
      <c r="B14" s="1" t="s">
        <v>45</v>
      </c>
      <c r="C14" s="12">
        <v>100000</v>
      </c>
      <c r="D14" s="12"/>
      <c r="E14" s="12"/>
      <c r="G14" s="9"/>
      <c r="H14" s="14">
        <f>SUM(H9:H13)</f>
        <v>1434000</v>
      </c>
      <c r="I14" s="9"/>
      <c r="J14" s="14">
        <f>SUM(J9:J13)</f>
        <v>1434000</v>
      </c>
    </row>
    <row r="15" ht="21" customHeight="1" spans="1:10">
      <c r="A15" s="8" t="s">
        <v>36</v>
      </c>
      <c r="B15" s="1" t="s">
        <v>75</v>
      </c>
      <c r="C15" s="12">
        <v>15000</v>
      </c>
      <c r="D15" s="12"/>
      <c r="E15" s="12"/>
      <c r="G15" s="9"/>
      <c r="H15" s="9"/>
      <c r="I15" s="9"/>
      <c r="J15" s="9"/>
    </row>
    <row r="16" ht="21" customHeight="1" spans="1:10">
      <c r="A16" s="8" t="s">
        <v>39</v>
      </c>
      <c r="B16" s="1" t="s">
        <v>60</v>
      </c>
      <c r="C16" s="12">
        <v>270000</v>
      </c>
      <c r="D16" s="12"/>
      <c r="E16" s="12"/>
      <c r="G16" s="4" t="s">
        <v>38</v>
      </c>
      <c r="H16" s="4"/>
      <c r="I16" s="4"/>
      <c r="J16" s="4"/>
    </row>
    <row r="17" ht="21" customHeight="1" spans="1:10">
      <c r="A17" s="8" t="s">
        <v>42</v>
      </c>
      <c r="B17" s="1" t="s">
        <v>61</v>
      </c>
      <c r="C17" s="12">
        <v>67000</v>
      </c>
      <c r="D17" s="12"/>
      <c r="E17" s="12"/>
      <c r="G17" s="19" t="s">
        <v>5</v>
      </c>
      <c r="H17" s="10">
        <f>C8</f>
        <v>223000</v>
      </c>
      <c r="I17" s="9" t="s">
        <v>41</v>
      </c>
      <c r="J17" s="22">
        <f>J19-J18</f>
        <v>1260000</v>
      </c>
    </row>
    <row r="18" ht="21" customHeight="1" spans="1:10">
      <c r="A18" s="8" t="s">
        <v>44</v>
      </c>
      <c r="B18" s="1" t="s">
        <v>76</v>
      </c>
      <c r="C18" s="12">
        <v>120000</v>
      </c>
      <c r="D18" s="12"/>
      <c r="E18" s="12"/>
      <c r="G18" s="9" t="s">
        <v>25</v>
      </c>
      <c r="H18" s="10">
        <f>J9</f>
        <v>1235000</v>
      </c>
      <c r="I18" s="9" t="s">
        <v>7</v>
      </c>
      <c r="J18" s="23">
        <f>E8</f>
        <v>198000</v>
      </c>
    </row>
    <row r="19" ht="21" customHeight="1" spans="1:10">
      <c r="A19" s="8" t="s">
        <v>46</v>
      </c>
      <c r="B19" s="1" t="s">
        <v>47</v>
      </c>
      <c r="C19" s="12">
        <v>160000</v>
      </c>
      <c r="D19" s="12"/>
      <c r="E19" s="12"/>
      <c r="G19" s="9"/>
      <c r="H19" s="14">
        <f>SUM(H17:H18)</f>
        <v>1458000</v>
      </c>
      <c r="I19" s="9"/>
      <c r="J19" s="14">
        <f>H19</f>
        <v>1458000</v>
      </c>
    </row>
    <row r="20" ht="21" customHeight="1" spans="1:10">
      <c r="A20" s="8" t="s">
        <v>48</v>
      </c>
      <c r="B20" s="1" t="s">
        <v>59</v>
      </c>
      <c r="C20" s="12">
        <v>150000</v>
      </c>
      <c r="D20" s="12"/>
      <c r="E20" s="12"/>
      <c r="G20" s="9"/>
      <c r="H20" s="9"/>
      <c r="I20" s="9"/>
      <c r="J20" s="9"/>
    </row>
    <row r="21" ht="21" customHeight="1" spans="1:10">
      <c r="A21" s="8" t="s">
        <v>51</v>
      </c>
      <c r="B21" s="1" t="s">
        <v>31</v>
      </c>
      <c r="C21" s="12">
        <v>190000</v>
      </c>
      <c r="D21" s="12"/>
      <c r="E21" s="12"/>
      <c r="G21" s="4" t="s">
        <v>50</v>
      </c>
      <c r="H21" s="4"/>
      <c r="I21" s="4"/>
      <c r="J21" s="4"/>
    </row>
    <row r="22" ht="21" customHeight="1" spans="1:10">
      <c r="A22" s="8" t="s">
        <v>70</v>
      </c>
      <c r="B22" s="1" t="s">
        <v>77</v>
      </c>
      <c r="C22" s="12">
        <v>300000</v>
      </c>
      <c r="D22" s="20"/>
      <c r="E22" s="20"/>
      <c r="G22" s="19" t="s">
        <v>41</v>
      </c>
      <c r="H22" s="10">
        <f>J17</f>
        <v>1260000</v>
      </c>
      <c r="I22" s="9" t="s">
        <v>53</v>
      </c>
      <c r="J22" s="24">
        <v>3000000</v>
      </c>
    </row>
    <row r="23" ht="21" customHeight="1" spans="1:10">
      <c r="A23" s="21" t="s">
        <v>72</v>
      </c>
      <c r="B23" s="1" t="s">
        <v>73</v>
      </c>
      <c r="C23" s="20"/>
      <c r="D23" s="20"/>
      <c r="E23" s="20"/>
      <c r="G23" s="9" t="s">
        <v>54</v>
      </c>
      <c r="H23" s="10">
        <f>C16+C18</f>
        <v>390000</v>
      </c>
      <c r="I23" s="9"/>
      <c r="J23" s="25"/>
    </row>
    <row r="24" ht="21" customHeight="1" spans="3:10">
      <c r="C24" s="20"/>
      <c r="G24" s="9" t="s">
        <v>55</v>
      </c>
      <c r="H24" s="10">
        <f>C19+C22</f>
        <v>460000</v>
      </c>
      <c r="I24" s="9"/>
      <c r="J24" s="9"/>
    </row>
    <row r="25" ht="21" customHeight="1" spans="7:10">
      <c r="G25" s="9" t="s">
        <v>56</v>
      </c>
      <c r="H25" s="10">
        <f>H26-H22-H23-H24</f>
        <v>890000</v>
      </c>
      <c r="I25" s="9"/>
      <c r="J25" s="9"/>
    </row>
    <row r="26" spans="7:10">
      <c r="G26" s="13"/>
      <c r="H26" s="14">
        <f>J26</f>
        <v>3000000</v>
      </c>
      <c r="I26" s="13"/>
      <c r="J26" s="14">
        <f>J22</f>
        <v>3000000</v>
      </c>
    </row>
  </sheetData>
  <mergeCells count="5">
    <mergeCell ref="B1:E1"/>
    <mergeCell ref="G2:J2"/>
    <mergeCell ref="G8:J8"/>
    <mergeCell ref="G16:J16"/>
    <mergeCell ref="G21:J21"/>
  </mergeCells>
  <pageMargins left="0.314583333333333" right="0.314583333333333" top="0.747916666666667" bottom="0.747916666666667" header="0.314583333333333" footer="0.314583333333333"/>
  <pageSetup paperSize="9" scale="9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2" sqref="A2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問題１</vt:lpstr>
      <vt:lpstr>問題１ (解答)</vt:lpstr>
      <vt:lpstr>問題2</vt:lpstr>
      <vt:lpstr>問題２（解答）</vt:lpstr>
      <vt:lpstr>問題３（解答）</vt:lpstr>
      <vt:lpstr>問題３　</vt:lpstr>
      <vt:lpstr>問題４</vt:lpstr>
      <vt:lpstr>問題４ (解答)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ks40</dc:creator>
  <cp:lastModifiedBy>ks40</cp:lastModifiedBy>
  <dcterms:created xsi:type="dcterms:W3CDTF">2015-01-15T21:15:58Z</dcterms:created>
  <dcterms:modified xsi:type="dcterms:W3CDTF">2015-01-15T21:23:55Z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